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984" windowHeight="9780"/>
  </bookViews>
  <sheets>
    <sheet name="Sheet1" sheetId="1" r:id="rId1"/>
    <sheet name="Sheet2" sheetId="2" r:id="rId2"/>
    <sheet name="Sheet7" sheetId="7" r:id="rId3"/>
    <sheet name="Sheet3" sheetId="3" r:id="rId4"/>
    <sheet name="Sheet4" sheetId="4" r:id="rId5"/>
    <sheet name="Sheet5" sheetId="5" r:id="rId6"/>
    <sheet name="Sheet6" sheetId="6" r:id="rId7"/>
    <sheet name="Sheet8" sheetId="8" r:id="rId8"/>
  </sheets>
  <calcPr calcId="162913"/>
</workbook>
</file>

<file path=xl/calcChain.xml><?xml version="1.0" encoding="utf-8"?>
<calcChain xmlns="http://schemas.openxmlformats.org/spreadsheetml/2006/main">
  <c r="A13" i="7" l="1"/>
  <c r="K12" i="7"/>
  <c r="F6" i="6"/>
  <c r="F7" i="6"/>
  <c r="F8" i="6"/>
  <c r="F9" i="6"/>
  <c r="F10" i="6"/>
  <c r="F11" i="6"/>
  <c r="F12" i="6"/>
  <c r="F13" i="6"/>
  <c r="F14" i="6"/>
  <c r="F15" i="6"/>
  <c r="F16" i="6"/>
  <c r="F5" i="6"/>
  <c r="K9" i="7"/>
  <c r="C8" i="7"/>
  <c r="C13" i="7" s="1"/>
  <c r="F5" i="7"/>
  <c r="N4" i="7"/>
  <c r="K2" i="7"/>
  <c r="Y46" i="1"/>
  <c r="S5" i="1"/>
  <c r="S6" i="1"/>
  <c r="S7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9" i="1"/>
  <c r="S10" i="1"/>
  <c r="S11" i="1"/>
  <c r="S12" i="1"/>
  <c r="S13" i="1"/>
  <c r="S8" i="1"/>
  <c r="B13" i="7" l="1"/>
  <c r="D13" i="7" s="1"/>
  <c r="E13" i="7" s="1"/>
  <c r="C14" i="7" s="1"/>
  <c r="B14" i="7"/>
  <c r="A14" i="7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D37" i="5"/>
  <c r="F2" i="4"/>
  <c r="F5" i="4"/>
  <c r="F9" i="4"/>
  <c r="E13" i="4"/>
  <c r="F13" i="4" s="1"/>
  <c r="E14" i="4"/>
  <c r="F14" i="4" s="1"/>
  <c r="E15" i="4"/>
  <c r="F15" i="4" s="1"/>
  <c r="E16" i="4"/>
  <c r="F16" i="4" s="1"/>
  <c r="E17" i="4"/>
  <c r="F17" i="4" s="1"/>
  <c r="E18" i="4"/>
  <c r="F18" i="4" s="1"/>
  <c r="E19" i="4"/>
  <c r="F19" i="4" s="1"/>
  <c r="E20" i="4"/>
  <c r="F20" i="4" s="1"/>
  <c r="E21" i="4"/>
  <c r="F21" i="4" s="1"/>
  <c r="E22" i="4"/>
  <c r="F22" i="4" s="1"/>
  <c r="E23" i="4"/>
  <c r="F23" i="4" s="1"/>
  <c r="E24" i="4"/>
  <c r="F24" i="4" s="1"/>
  <c r="E25" i="4"/>
  <c r="F25" i="4" s="1"/>
  <c r="E26" i="4"/>
  <c r="F26" i="4" s="1"/>
  <c r="E27" i="4"/>
  <c r="F27" i="4" s="1"/>
  <c r="E28" i="4"/>
  <c r="F28" i="4" s="1"/>
  <c r="E29" i="4"/>
  <c r="F29" i="4" s="1"/>
  <c r="E30" i="4"/>
  <c r="F30" i="4" s="1"/>
  <c r="E31" i="4"/>
  <c r="F31" i="4" s="1"/>
  <c r="E32" i="4"/>
  <c r="F32" i="4" s="1"/>
  <c r="E33" i="4"/>
  <c r="F33" i="4" s="1"/>
  <c r="E34" i="4"/>
  <c r="F34" i="4" s="1"/>
  <c r="E35" i="4"/>
  <c r="F35" i="4" s="1"/>
  <c r="E2" i="4"/>
  <c r="E3" i="4"/>
  <c r="F3" i="4" s="1"/>
  <c r="E4" i="4"/>
  <c r="F4" i="4" s="1"/>
  <c r="E5" i="4"/>
  <c r="E6" i="4"/>
  <c r="F6" i="4" s="1"/>
  <c r="E7" i="4"/>
  <c r="F7" i="4" s="1"/>
  <c r="E8" i="4"/>
  <c r="F8" i="4" s="1"/>
  <c r="E9" i="4"/>
  <c r="E10" i="4"/>
  <c r="F10" i="4" s="1"/>
  <c r="E11" i="4"/>
  <c r="F11" i="4" s="1"/>
  <c r="E12" i="4"/>
  <c r="F12" i="4" s="1"/>
  <c r="E1" i="4"/>
  <c r="F1" i="4" s="1"/>
  <c r="B15" i="7" l="1"/>
  <c r="D14" i="7"/>
  <c r="K13" i="7"/>
  <c r="F13" i="7"/>
  <c r="L13" i="7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" i="3"/>
  <c r="E14" i="7" l="1"/>
  <c r="C15" i="7" s="1"/>
  <c r="G13" i="7"/>
  <c r="N13" i="7"/>
  <c r="N9" i="1"/>
  <c r="N7" i="1"/>
  <c r="D15" i="7" l="1"/>
  <c r="E15" i="7" s="1"/>
  <c r="C16" i="7" s="1"/>
  <c r="L14" i="7"/>
  <c r="B16" i="7"/>
  <c r="F14" i="7"/>
  <c r="G14" i="7" s="1"/>
  <c r="K14" i="7"/>
  <c r="K12" i="1"/>
  <c r="J8" i="1"/>
  <c r="I5" i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J6" i="1"/>
  <c r="H5" i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K9" i="1" l="1"/>
  <c r="K7" i="1"/>
  <c r="L15" i="7"/>
  <c r="B17" i="7"/>
  <c r="K15" i="7"/>
  <c r="D16" i="7"/>
  <c r="E16" i="7" s="1"/>
  <c r="C17" i="7" s="1"/>
  <c r="F15" i="7"/>
  <c r="G15" i="7" s="1"/>
  <c r="C8" i="2"/>
  <c r="K12" i="2"/>
  <c r="K9" i="2"/>
  <c r="F5" i="2"/>
  <c r="N4" i="2"/>
  <c r="K2" i="2"/>
  <c r="C13" i="2" l="1"/>
  <c r="B13" i="2"/>
  <c r="D17" i="7"/>
  <c r="E17" i="7" s="1"/>
  <c r="C18" i="7" s="1"/>
  <c r="K16" i="7"/>
  <c r="L16" i="7"/>
  <c r="B18" i="7"/>
  <c r="F16" i="7"/>
  <c r="A13" i="2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B14" i="2"/>
  <c r="D13" i="2" l="1"/>
  <c r="E13" i="2" s="1"/>
  <c r="C14" i="2" s="1"/>
  <c r="D14" i="2" s="1"/>
  <c r="D18" i="7"/>
  <c r="E18" i="7" s="1"/>
  <c r="C19" i="7" s="1"/>
  <c r="G16" i="7"/>
  <c r="K13" i="2" l="1"/>
  <c r="N13" i="2" s="1"/>
  <c r="L13" i="2"/>
  <c r="B15" i="2"/>
  <c r="F13" i="2"/>
  <c r="G13" i="2" s="1"/>
  <c r="F17" i="7"/>
  <c r="G17" i="7" s="1"/>
  <c r="B19" i="7"/>
  <c r="D19" i="7" s="1"/>
  <c r="E19" i="7" s="1"/>
  <c r="C20" i="7" s="1"/>
  <c r="K17" i="7"/>
  <c r="L17" i="7"/>
  <c r="E14" i="2"/>
  <c r="F14" i="2" l="1"/>
  <c r="G14" i="2" s="1"/>
  <c r="F18" i="7"/>
  <c r="G18" i="7" s="1"/>
  <c r="K18" i="7"/>
  <c r="L18" i="7"/>
  <c r="B20" i="7"/>
  <c r="D20" i="7" s="1"/>
  <c r="E20" i="7" s="1"/>
  <c r="C21" i="7" s="1"/>
  <c r="K14" i="2"/>
  <c r="C15" i="2"/>
  <c r="D15" i="2" s="1"/>
  <c r="E15" i="2" s="1"/>
  <c r="C16" i="2" s="1"/>
  <c r="B16" i="2"/>
  <c r="L14" i="2"/>
  <c r="D16" i="2" l="1"/>
  <c r="E16" i="2" s="1"/>
  <c r="C17" i="2" s="1"/>
  <c r="F15" i="2"/>
  <c r="G15" i="2" s="1"/>
  <c r="L15" i="2"/>
  <c r="B17" i="2"/>
  <c r="K15" i="2"/>
  <c r="K19" i="7" l="1"/>
  <c r="L19" i="7"/>
  <c r="B21" i="7"/>
  <c r="D21" i="7" s="1"/>
  <c r="E21" i="7" s="1"/>
  <c r="C22" i="7" s="1"/>
  <c r="F19" i="7"/>
  <c r="L16" i="2"/>
  <c r="B18" i="2"/>
  <c r="D17" i="2"/>
  <c r="E17" i="2" s="1"/>
  <c r="B19" i="2" s="1"/>
  <c r="K16" i="2"/>
  <c r="F16" i="2"/>
  <c r="G16" i="2" s="1"/>
  <c r="F20" i="7" l="1"/>
  <c r="G19" i="7"/>
  <c r="K20" i="7"/>
  <c r="L20" i="7"/>
  <c r="B22" i="7"/>
  <c r="D22" i="7" s="1"/>
  <c r="E22" i="7" s="1"/>
  <c r="C23" i="7" s="1"/>
  <c r="K17" i="2"/>
  <c r="L17" i="2"/>
  <c r="C18" i="2"/>
  <c r="D18" i="2" s="1"/>
  <c r="E18" i="2" s="1"/>
  <c r="L18" i="2" s="1"/>
  <c r="F17" i="2"/>
  <c r="G17" i="2" s="1"/>
  <c r="K21" i="7" l="1"/>
  <c r="L21" i="7"/>
  <c r="B23" i="7"/>
  <c r="D23" i="7" s="1"/>
  <c r="E23" i="7" s="1"/>
  <c r="C24" i="7" s="1"/>
  <c r="F21" i="7"/>
  <c r="G20" i="7"/>
  <c r="B20" i="2"/>
  <c r="K18" i="2"/>
  <c r="C19" i="2"/>
  <c r="D19" i="2" s="1"/>
  <c r="E19" i="2" s="1"/>
  <c r="C20" i="2" s="1"/>
  <c r="F18" i="2"/>
  <c r="G18" i="2" s="1"/>
  <c r="K22" i="7" l="1"/>
  <c r="L22" i="7"/>
  <c r="B24" i="7"/>
  <c r="D24" i="7" s="1"/>
  <c r="E24" i="7" s="1"/>
  <c r="C25" i="7" s="1"/>
  <c r="F22" i="7"/>
  <c r="G21" i="7"/>
  <c r="D20" i="2"/>
  <c r="E20" i="2" s="1"/>
  <c r="L20" i="2" s="1"/>
  <c r="B21" i="2"/>
  <c r="L19" i="2"/>
  <c r="K19" i="2"/>
  <c r="F19" i="2"/>
  <c r="C21" i="2" l="1"/>
  <c r="D21" i="2" s="1"/>
  <c r="E21" i="2" s="1"/>
  <c r="L21" i="2" s="1"/>
  <c r="K23" i="7"/>
  <c r="L23" i="7"/>
  <c r="B25" i="7"/>
  <c r="D25" i="7" s="1"/>
  <c r="E25" i="7" s="1"/>
  <c r="C26" i="7" s="1"/>
  <c r="F23" i="7"/>
  <c r="G22" i="7"/>
  <c r="K20" i="2"/>
  <c r="B22" i="2"/>
  <c r="F20" i="2"/>
  <c r="G20" i="2" s="1"/>
  <c r="G19" i="2"/>
  <c r="K24" i="7" l="1"/>
  <c r="L24" i="7"/>
  <c r="B26" i="7"/>
  <c r="D26" i="7" s="1"/>
  <c r="E26" i="7" s="1"/>
  <c r="C27" i="7" s="1"/>
  <c r="F24" i="7"/>
  <c r="G23" i="7"/>
  <c r="C22" i="2"/>
  <c r="D22" i="2" s="1"/>
  <c r="E22" i="2" s="1"/>
  <c r="L22" i="2" s="1"/>
  <c r="F21" i="2"/>
  <c r="G21" i="2" s="1"/>
  <c r="K21" i="2"/>
  <c r="B23" i="2"/>
  <c r="K25" i="7" l="1"/>
  <c r="L25" i="7"/>
  <c r="B27" i="7"/>
  <c r="D27" i="7" s="1"/>
  <c r="E27" i="7" s="1"/>
  <c r="C28" i="7" s="1"/>
  <c r="F25" i="7"/>
  <c r="G24" i="7"/>
  <c r="F22" i="2"/>
  <c r="G22" i="2" s="1"/>
  <c r="B24" i="2"/>
  <c r="K22" i="2"/>
  <c r="C23" i="2"/>
  <c r="D23" i="2" s="1"/>
  <c r="E23" i="2" s="1"/>
  <c r="K23" i="2" s="1"/>
  <c r="K26" i="7" l="1"/>
  <c r="L26" i="7"/>
  <c r="B28" i="7"/>
  <c r="D28" i="7" s="1"/>
  <c r="E28" i="7" s="1"/>
  <c r="C29" i="7" s="1"/>
  <c r="F26" i="7"/>
  <c r="G25" i="7"/>
  <c r="B25" i="2"/>
  <c r="L23" i="2"/>
  <c r="F23" i="2"/>
  <c r="G23" i="2" s="1"/>
  <c r="C24" i="2"/>
  <c r="D24" i="2" s="1"/>
  <c r="E24" i="2" s="1"/>
  <c r="K24" i="2" s="1"/>
  <c r="K27" i="7" l="1"/>
  <c r="L27" i="7"/>
  <c r="B29" i="7"/>
  <c r="D29" i="7" s="1"/>
  <c r="E29" i="7" s="1"/>
  <c r="C30" i="7" s="1"/>
  <c r="F27" i="7"/>
  <c r="G26" i="7"/>
  <c r="F24" i="2"/>
  <c r="G24" i="2" s="1"/>
  <c r="L24" i="2"/>
  <c r="B26" i="2"/>
  <c r="C25" i="2"/>
  <c r="D25" i="2" s="1"/>
  <c r="E25" i="2" s="1"/>
  <c r="L25" i="2" s="1"/>
  <c r="K28" i="7" l="1"/>
  <c r="L28" i="7"/>
  <c r="B30" i="7"/>
  <c r="D30" i="7" s="1"/>
  <c r="E30" i="7" s="1"/>
  <c r="F28" i="7"/>
  <c r="G27" i="7"/>
  <c r="F25" i="2"/>
  <c r="G25" i="2" s="1"/>
  <c r="B27" i="2"/>
  <c r="K25" i="2"/>
  <c r="C26" i="2"/>
  <c r="D26" i="2" s="1"/>
  <c r="E26" i="2" s="1"/>
  <c r="K26" i="2" s="1"/>
  <c r="K29" i="7" l="1"/>
  <c r="L29" i="7"/>
  <c r="B31" i="7"/>
  <c r="F29" i="7"/>
  <c r="G28" i="7"/>
  <c r="F26" i="2"/>
  <c r="G26" i="2" s="1"/>
  <c r="B28" i="2"/>
  <c r="C27" i="2"/>
  <c r="D27" i="2" s="1"/>
  <c r="E27" i="2" s="1"/>
  <c r="L27" i="2" s="1"/>
  <c r="L26" i="2"/>
  <c r="K30" i="7" l="1"/>
  <c r="L30" i="7"/>
  <c r="B32" i="7"/>
  <c r="C31" i="7"/>
  <c r="D31" i="7" s="1"/>
  <c r="E31" i="7" s="1"/>
  <c r="F30" i="7"/>
  <c r="G29" i="7"/>
  <c r="F27" i="2"/>
  <c r="G27" i="2" s="1"/>
  <c r="K27" i="2"/>
  <c r="C28" i="2"/>
  <c r="D28" i="2" s="1"/>
  <c r="E28" i="2" s="1"/>
  <c r="K28" i="2" s="1"/>
  <c r="B29" i="2"/>
  <c r="F31" i="7" l="1"/>
  <c r="G30" i="7"/>
  <c r="K31" i="7"/>
  <c r="L31" i="7"/>
  <c r="C32" i="7"/>
  <c r="D32" i="7" s="1"/>
  <c r="E32" i="7" s="1"/>
  <c r="B33" i="7"/>
  <c r="F28" i="2"/>
  <c r="G28" i="2" s="1"/>
  <c r="L28" i="2"/>
  <c r="B30" i="2"/>
  <c r="C29" i="2"/>
  <c r="D29" i="2" s="1"/>
  <c r="E29" i="2" s="1"/>
  <c r="L29" i="2" s="1"/>
  <c r="K32" i="7" l="1"/>
  <c r="L32" i="7"/>
  <c r="B34" i="7"/>
  <c r="C33" i="7"/>
  <c r="D33" i="7" s="1"/>
  <c r="E33" i="7" s="1"/>
  <c r="F32" i="7"/>
  <c r="G31" i="7"/>
  <c r="F29" i="2"/>
  <c r="G29" i="2" s="1"/>
  <c r="B31" i="2"/>
  <c r="C30" i="2"/>
  <c r="D30" i="2" s="1"/>
  <c r="E30" i="2" s="1"/>
  <c r="L30" i="2" s="1"/>
  <c r="K29" i="2"/>
  <c r="K33" i="7" l="1"/>
  <c r="L33" i="7"/>
  <c r="C34" i="7"/>
  <c r="D34" i="7" s="1"/>
  <c r="E34" i="7" s="1"/>
  <c r="B35" i="7"/>
  <c r="F33" i="7"/>
  <c r="G32" i="7"/>
  <c r="F30" i="2"/>
  <c r="G30" i="2" s="1"/>
  <c r="K30" i="2"/>
  <c r="B32" i="2"/>
  <c r="C31" i="2"/>
  <c r="D31" i="2" s="1"/>
  <c r="E31" i="2" s="1"/>
  <c r="B33" i="2" s="1"/>
  <c r="K34" i="7" l="1"/>
  <c r="L34" i="7"/>
  <c r="B36" i="7"/>
  <c r="C35" i="7"/>
  <c r="D35" i="7" s="1"/>
  <c r="E35" i="7" s="1"/>
  <c r="F34" i="7"/>
  <c r="G33" i="7"/>
  <c r="F31" i="2"/>
  <c r="G31" i="2" s="1"/>
  <c r="C32" i="2"/>
  <c r="D32" i="2" s="1"/>
  <c r="E32" i="2" s="1"/>
  <c r="K32" i="2" s="1"/>
  <c r="K31" i="2"/>
  <c r="L31" i="2"/>
  <c r="K35" i="7" l="1"/>
  <c r="L35" i="7"/>
  <c r="C36" i="7"/>
  <c r="D36" i="7" s="1"/>
  <c r="E36" i="7" s="1"/>
  <c r="B37" i="7"/>
  <c r="F35" i="7"/>
  <c r="G34" i="7"/>
  <c r="F32" i="2"/>
  <c r="G32" i="2" s="1"/>
  <c r="L32" i="2"/>
  <c r="C33" i="2"/>
  <c r="D33" i="2" s="1"/>
  <c r="E33" i="2" s="1"/>
  <c r="K33" i="2" s="1"/>
  <c r="B34" i="2"/>
  <c r="K36" i="7" l="1"/>
  <c r="L36" i="7"/>
  <c r="C37" i="7"/>
  <c r="D37" i="7" s="1"/>
  <c r="E37" i="7" s="1"/>
  <c r="B38" i="7"/>
  <c r="F36" i="7"/>
  <c r="G35" i="7"/>
  <c r="F33" i="2"/>
  <c r="G33" i="2" s="1"/>
  <c r="L33" i="2"/>
  <c r="C34" i="2"/>
  <c r="D34" i="2" s="1"/>
  <c r="E34" i="2" s="1"/>
  <c r="L34" i="2" s="1"/>
  <c r="B35" i="2"/>
  <c r="K37" i="7" l="1"/>
  <c r="L37" i="7"/>
  <c r="B39" i="7"/>
  <c r="C38" i="7"/>
  <c r="D38" i="7" s="1"/>
  <c r="E38" i="7" s="1"/>
  <c r="F37" i="7"/>
  <c r="G36" i="7"/>
  <c r="F34" i="2"/>
  <c r="G34" i="2" s="1"/>
  <c r="K34" i="2"/>
  <c r="B36" i="2"/>
  <c r="C35" i="2"/>
  <c r="D35" i="2" s="1"/>
  <c r="E35" i="2" s="1"/>
  <c r="K38" i="7" l="1"/>
  <c r="L38" i="7"/>
  <c r="B40" i="7"/>
  <c r="C39" i="7"/>
  <c r="D39" i="7" s="1"/>
  <c r="E39" i="7" s="1"/>
  <c r="F38" i="7"/>
  <c r="G37" i="7"/>
  <c r="K35" i="2"/>
  <c r="C36" i="2"/>
  <c r="D36" i="2" s="1"/>
  <c r="E36" i="2" s="1"/>
  <c r="B37" i="2"/>
  <c r="F35" i="2"/>
  <c r="G35" i="2" s="1"/>
  <c r="L35" i="2"/>
  <c r="K39" i="7" l="1"/>
  <c r="L39" i="7"/>
  <c r="C40" i="7"/>
  <c r="D40" i="7" s="1"/>
  <c r="E40" i="7" s="1"/>
  <c r="C41" i="7" s="1"/>
  <c r="B41" i="7"/>
  <c r="F39" i="7"/>
  <c r="G38" i="7"/>
  <c r="F36" i="2"/>
  <c r="G36" i="2" s="1"/>
  <c r="L36" i="2"/>
  <c r="K36" i="2"/>
  <c r="B38" i="2"/>
  <c r="C37" i="2"/>
  <c r="D37" i="2" s="1"/>
  <c r="E37" i="2" s="1"/>
  <c r="F37" i="2" l="1"/>
  <c r="G37" i="2" s="1"/>
  <c r="K40" i="7"/>
  <c r="L40" i="7"/>
  <c r="B42" i="7"/>
  <c r="D41" i="7"/>
  <c r="E41" i="7" s="1"/>
  <c r="C42" i="7" s="1"/>
  <c r="F40" i="7"/>
  <c r="G39" i="7"/>
  <c r="C38" i="2"/>
  <c r="D38" i="2" s="1"/>
  <c r="E38" i="2" s="1"/>
  <c r="K37" i="2"/>
  <c r="L37" i="2"/>
  <c r="B39" i="2"/>
  <c r="F38" i="2" l="1"/>
  <c r="G38" i="2" s="1"/>
  <c r="K41" i="7"/>
  <c r="L41" i="7"/>
  <c r="B43" i="7"/>
  <c r="D42" i="7"/>
  <c r="E42" i="7" s="1"/>
  <c r="C43" i="7" s="1"/>
  <c r="F41" i="7"/>
  <c r="G40" i="7"/>
  <c r="B40" i="2"/>
  <c r="C39" i="2"/>
  <c r="D39" i="2" s="1"/>
  <c r="E39" i="2" s="1"/>
  <c r="F39" i="2" s="1"/>
  <c r="G39" i="2" s="1"/>
  <c r="K38" i="2"/>
  <c r="L38" i="2"/>
  <c r="L42" i="7" l="1"/>
  <c r="K42" i="7"/>
  <c r="B44" i="7"/>
  <c r="D43" i="7"/>
  <c r="E43" i="7" s="1"/>
  <c r="C44" i="7" s="1"/>
  <c r="F42" i="7"/>
  <c r="G41" i="7"/>
  <c r="B41" i="2"/>
  <c r="K39" i="2"/>
  <c r="C40" i="2"/>
  <c r="D40" i="2" s="1"/>
  <c r="E40" i="2" s="1"/>
  <c r="L39" i="2"/>
  <c r="L43" i="7" l="1"/>
  <c r="K43" i="7"/>
  <c r="D44" i="7"/>
  <c r="E44" i="7" s="1"/>
  <c r="C45" i="7" s="1"/>
  <c r="B45" i="7"/>
  <c r="F43" i="7"/>
  <c r="G42" i="7"/>
  <c r="K40" i="2"/>
  <c r="L40" i="2"/>
  <c r="C41" i="2"/>
  <c r="D41" i="2" s="1"/>
  <c r="E41" i="2" s="1"/>
  <c r="B42" i="2"/>
  <c r="F40" i="2"/>
  <c r="G40" i="2" s="1"/>
  <c r="L44" i="7" l="1"/>
  <c r="K44" i="7"/>
  <c r="D45" i="7"/>
  <c r="E45" i="7" s="1"/>
  <c r="C46" i="7" s="1"/>
  <c r="B46" i="7"/>
  <c r="F44" i="7"/>
  <c r="G43" i="7"/>
  <c r="F41" i="2"/>
  <c r="G41" i="2" s="1"/>
  <c r="C42" i="2"/>
  <c r="D42" i="2" s="1"/>
  <c r="E42" i="2" s="1"/>
  <c r="K41" i="2"/>
  <c r="L41" i="2"/>
  <c r="B43" i="2"/>
  <c r="L45" i="7" l="1"/>
  <c r="K45" i="7"/>
  <c r="B47" i="7"/>
  <c r="D46" i="7"/>
  <c r="E46" i="7" s="1"/>
  <c r="C47" i="7" s="1"/>
  <c r="F45" i="7"/>
  <c r="G44" i="7"/>
  <c r="F42" i="2"/>
  <c r="G42" i="2" s="1"/>
  <c r="L42" i="2"/>
  <c r="K42" i="2"/>
  <c r="B44" i="2"/>
  <c r="C43" i="2"/>
  <c r="D43" i="2" s="1"/>
  <c r="E43" i="2" s="1"/>
  <c r="L46" i="7" l="1"/>
  <c r="K46" i="7"/>
  <c r="B48" i="7"/>
  <c r="D47" i="7"/>
  <c r="E47" i="7" s="1"/>
  <c r="C48" i="7" s="1"/>
  <c r="F46" i="7"/>
  <c r="G45" i="7"/>
  <c r="K43" i="2"/>
  <c r="B45" i="2"/>
  <c r="C44" i="2"/>
  <c r="D44" i="2" s="1"/>
  <c r="E44" i="2" s="1"/>
  <c r="L43" i="2"/>
  <c r="F43" i="2"/>
  <c r="G43" i="2" s="1"/>
  <c r="B49" i="7" l="1"/>
  <c r="D48" i="7"/>
  <c r="E48" i="7" s="1"/>
  <c r="C49" i="7" s="1"/>
  <c r="L47" i="7"/>
  <c r="K47" i="7"/>
  <c r="F47" i="7"/>
  <c r="G46" i="7"/>
  <c r="C45" i="2"/>
  <c r="D45" i="2" s="1"/>
  <c r="E45" i="2" s="1"/>
  <c r="K44" i="2"/>
  <c r="L44" i="2"/>
  <c r="B46" i="2"/>
  <c r="F44" i="2"/>
  <c r="G44" i="2" s="1"/>
  <c r="D49" i="7" l="1"/>
  <c r="B50" i="7"/>
  <c r="L48" i="7"/>
  <c r="K48" i="7"/>
  <c r="F48" i="7"/>
  <c r="G47" i="7"/>
  <c r="F45" i="2"/>
  <c r="G45" i="2" s="1"/>
  <c r="B47" i="2"/>
  <c r="C46" i="2"/>
  <c r="D46" i="2" s="1"/>
  <c r="E46" i="2" s="1"/>
  <c r="K45" i="2"/>
  <c r="L45" i="2"/>
  <c r="G48" i="7" l="1"/>
  <c r="B48" i="2"/>
  <c r="K46" i="2"/>
  <c r="C47" i="2"/>
  <c r="D47" i="2" s="1"/>
  <c r="E47" i="2" s="1"/>
  <c r="L46" i="2"/>
  <c r="F46" i="2"/>
  <c r="G46" i="2" s="1"/>
  <c r="E49" i="7" l="1"/>
  <c r="C50" i="7" s="1"/>
  <c r="B49" i="2"/>
  <c r="C48" i="2"/>
  <c r="D48" i="2" s="1"/>
  <c r="E48" i="2" s="1"/>
  <c r="L47" i="2"/>
  <c r="K47" i="2"/>
  <c r="F47" i="2"/>
  <c r="G47" i="2" s="1"/>
  <c r="D50" i="7" l="1"/>
  <c r="E50" i="7" s="1"/>
  <c r="C51" i="7" s="1"/>
  <c r="F49" i="7"/>
  <c r="B51" i="7"/>
  <c r="K49" i="7"/>
  <c r="L49" i="7"/>
  <c r="F48" i="2"/>
  <c r="G48" i="2" s="1"/>
  <c r="C49" i="2"/>
  <c r="D49" i="2" s="1"/>
  <c r="E49" i="2" s="1"/>
  <c r="B50" i="2"/>
  <c r="K48" i="2"/>
  <c r="L48" i="2"/>
  <c r="B52" i="7" l="1"/>
  <c r="G49" i="7"/>
  <c r="F50" i="7"/>
  <c r="D51" i="7"/>
  <c r="E51" i="7" s="1"/>
  <c r="C52" i="7" s="1"/>
  <c r="F49" i="2"/>
  <c r="G49" i="2" s="1"/>
  <c r="B51" i="2"/>
  <c r="K49" i="2"/>
  <c r="L49" i="2"/>
  <c r="C50" i="2"/>
  <c r="D50" i="2" s="1"/>
  <c r="E50" i="2" s="1"/>
  <c r="F51" i="7" l="1"/>
  <c r="D52" i="7"/>
  <c r="E52" i="7" s="1"/>
  <c r="C53" i="7" s="1"/>
  <c r="B53" i="7"/>
  <c r="C51" i="2"/>
  <c r="D51" i="2" s="1"/>
  <c r="E51" i="2" s="1"/>
  <c r="L50" i="2"/>
  <c r="K50" i="2"/>
  <c r="B52" i="2"/>
  <c r="F50" i="2"/>
  <c r="G50" i="2" s="1"/>
  <c r="F52" i="7" l="1"/>
  <c r="D53" i="7"/>
  <c r="E53" i="7" s="1"/>
  <c r="C54" i="7" s="1"/>
  <c r="B54" i="7"/>
  <c r="F51" i="2"/>
  <c r="G51" i="2" s="1"/>
  <c r="B53" i="2"/>
  <c r="L51" i="2"/>
  <c r="K51" i="2"/>
  <c r="C52" i="2"/>
  <c r="D52" i="2" s="1"/>
  <c r="E52" i="2" s="1"/>
  <c r="F52" i="2" l="1"/>
  <c r="G52" i="2" s="1"/>
  <c r="F53" i="7"/>
  <c r="B55" i="7"/>
  <c r="D54" i="7"/>
  <c r="E54" i="7" s="1"/>
  <c r="C55" i="7" s="1"/>
  <c r="B54" i="2"/>
  <c r="K52" i="2"/>
  <c r="C53" i="2"/>
  <c r="D53" i="2" s="1"/>
  <c r="E53" i="2" s="1"/>
  <c r="L52" i="2"/>
  <c r="F54" i="7" l="1"/>
  <c r="B56" i="7"/>
  <c r="D55" i="7"/>
  <c r="E55" i="7" s="1"/>
  <c r="C56" i="7" s="1"/>
  <c r="B55" i="2"/>
  <c r="K53" i="2"/>
  <c r="L53" i="2"/>
  <c r="C54" i="2"/>
  <c r="D54" i="2" s="1"/>
  <c r="E54" i="2" s="1"/>
  <c r="F53" i="2"/>
  <c r="G53" i="2" s="1"/>
  <c r="F55" i="7" l="1"/>
  <c r="B57" i="7"/>
  <c r="D56" i="7"/>
  <c r="E56" i="7" s="1"/>
  <c r="C57" i="7" s="1"/>
  <c r="C55" i="2"/>
  <c r="D55" i="2" s="1"/>
  <c r="E55" i="2" s="1"/>
  <c r="K54" i="2"/>
  <c r="B56" i="2"/>
  <c r="L54" i="2"/>
  <c r="F54" i="2"/>
  <c r="G54" i="2" s="1"/>
  <c r="F56" i="7" l="1"/>
  <c r="D57" i="7"/>
  <c r="E57" i="7" s="1"/>
  <c r="B58" i="7"/>
  <c r="F55" i="2"/>
  <c r="G55" i="2" s="1"/>
  <c r="B57" i="2"/>
  <c r="C56" i="2"/>
  <c r="D56" i="2" s="1"/>
  <c r="E56" i="2" s="1"/>
  <c r="L55" i="2"/>
  <c r="K55" i="2"/>
  <c r="F57" i="7" l="1"/>
  <c r="B59" i="7"/>
  <c r="C58" i="7"/>
  <c r="D58" i="7" s="1"/>
  <c r="E58" i="7" s="1"/>
  <c r="C57" i="2"/>
  <c r="D57" i="2" s="1"/>
  <c r="E57" i="2" s="1"/>
  <c r="B58" i="2"/>
  <c r="L56" i="2"/>
  <c r="K56" i="2"/>
  <c r="F56" i="2"/>
  <c r="G56" i="2" s="1"/>
  <c r="F58" i="7" l="1"/>
  <c r="B60" i="7"/>
  <c r="C59" i="7"/>
  <c r="D59" i="7" s="1"/>
  <c r="E59" i="7" s="1"/>
  <c r="C60" i="7" s="1"/>
  <c r="F57" i="2"/>
  <c r="G57" i="2" s="1"/>
  <c r="B59" i="2"/>
  <c r="C58" i="2"/>
  <c r="D58" i="2" s="1"/>
  <c r="E58" i="2" s="1"/>
  <c r="K57" i="2"/>
  <c r="L57" i="2"/>
  <c r="D60" i="7" l="1"/>
  <c r="E60" i="7" s="1"/>
  <c r="F59" i="7"/>
  <c r="B60" i="2"/>
  <c r="C59" i="2"/>
  <c r="D59" i="2" s="1"/>
  <c r="E59" i="2" s="1"/>
  <c r="L58" i="2"/>
  <c r="K58" i="2"/>
  <c r="F58" i="2"/>
  <c r="G58" i="2" s="1"/>
  <c r="F60" i="7" l="1"/>
  <c r="C60" i="2"/>
  <c r="D60" i="2" s="1"/>
  <c r="E60" i="2" s="1"/>
  <c r="B61" i="2"/>
  <c r="L59" i="2"/>
  <c r="K59" i="2"/>
  <c r="F59" i="2"/>
  <c r="G59" i="2" s="1"/>
  <c r="F60" i="2" l="1"/>
  <c r="G60" i="2" s="1"/>
  <c r="B62" i="2"/>
  <c r="C61" i="2"/>
  <c r="D61" i="2" s="1"/>
  <c r="E61" i="2" s="1"/>
  <c r="L60" i="2"/>
  <c r="K60" i="2"/>
  <c r="B63" i="2" l="1"/>
  <c r="C62" i="2"/>
  <c r="D62" i="2" s="1"/>
  <c r="E62" i="2" s="1"/>
  <c r="L61" i="2"/>
  <c r="K61" i="2"/>
  <c r="F61" i="2"/>
  <c r="G61" i="2" s="1"/>
  <c r="F62" i="2" l="1"/>
  <c r="G62" i="2" s="1"/>
  <c r="C63" i="2"/>
  <c r="D63" i="2" s="1"/>
  <c r="E63" i="2" s="1"/>
  <c r="L62" i="2"/>
  <c r="K62" i="2"/>
  <c r="B64" i="2"/>
  <c r="F63" i="2" l="1"/>
  <c r="G63" i="2" s="1"/>
  <c r="B65" i="2"/>
  <c r="L63" i="2"/>
  <c r="C64" i="2"/>
  <c r="D64" i="2" s="1"/>
  <c r="E64" i="2" s="1"/>
  <c r="K63" i="2"/>
  <c r="B66" i="2" l="1"/>
  <c r="L64" i="2"/>
  <c r="K64" i="2"/>
  <c r="C65" i="2"/>
  <c r="D65" i="2" s="1"/>
  <c r="E65" i="2" s="1"/>
  <c r="F64" i="2"/>
  <c r="G64" i="2" s="1"/>
  <c r="F65" i="2" l="1"/>
  <c r="G65" i="2" s="1"/>
  <c r="C66" i="2"/>
  <c r="D66" i="2" s="1"/>
  <c r="E66" i="2" s="1"/>
  <c r="K65" i="2"/>
  <c r="L65" i="2"/>
  <c r="B67" i="2"/>
  <c r="B68" i="2" l="1"/>
  <c r="C67" i="2"/>
  <c r="D67" i="2" s="1"/>
  <c r="E67" i="2" s="1"/>
  <c r="L66" i="2"/>
  <c r="K66" i="2"/>
  <c r="F66" i="2"/>
  <c r="G66" i="2" s="1"/>
  <c r="C68" i="2" l="1"/>
  <c r="D68" i="2" s="1"/>
  <c r="E68" i="2" s="1"/>
  <c r="B69" i="2"/>
  <c r="L67" i="2"/>
  <c r="K67" i="2"/>
  <c r="F67" i="2"/>
  <c r="G67" i="2" s="1"/>
  <c r="F68" i="2" l="1"/>
  <c r="G68" i="2" s="1"/>
  <c r="B70" i="2"/>
  <c r="C69" i="2"/>
  <c r="D69" i="2" s="1"/>
  <c r="E69" i="2" s="1"/>
  <c r="K68" i="2"/>
  <c r="L68" i="2"/>
  <c r="B71" i="2" l="1"/>
  <c r="C70" i="2"/>
  <c r="D70" i="2" s="1"/>
  <c r="E70" i="2" s="1"/>
  <c r="K69" i="2"/>
  <c r="L69" i="2"/>
  <c r="F69" i="2"/>
  <c r="G69" i="2" s="1"/>
  <c r="F70" i="2" l="1"/>
  <c r="G70" i="2" s="1"/>
  <c r="B72" i="2"/>
  <c r="C71" i="2"/>
  <c r="D71" i="2" s="1"/>
  <c r="E71" i="2" s="1"/>
  <c r="L70" i="2"/>
  <c r="K70" i="2"/>
  <c r="B73" i="2" l="1"/>
  <c r="C72" i="2"/>
  <c r="D72" i="2" s="1"/>
  <c r="E72" i="2" s="1"/>
  <c r="L71" i="2"/>
  <c r="K71" i="2"/>
  <c r="F71" i="2"/>
  <c r="G71" i="2" s="1"/>
  <c r="B74" i="2" l="1"/>
  <c r="L72" i="2"/>
  <c r="K72" i="2"/>
  <c r="C73" i="2"/>
  <c r="D73" i="2" s="1"/>
  <c r="E73" i="2" s="1"/>
  <c r="F72" i="2"/>
  <c r="G72" i="2" s="1"/>
  <c r="B75" i="2" l="1"/>
  <c r="C74" i="2"/>
  <c r="D74" i="2" s="1"/>
  <c r="E74" i="2" s="1"/>
  <c r="L73" i="2"/>
  <c r="K73" i="2"/>
  <c r="F73" i="2"/>
  <c r="G73" i="2" s="1"/>
  <c r="B76" i="2" l="1"/>
  <c r="C75" i="2"/>
  <c r="D75" i="2" s="1"/>
  <c r="E75" i="2" s="1"/>
  <c r="K74" i="2"/>
  <c r="L74" i="2"/>
  <c r="F74" i="2"/>
  <c r="G74" i="2" s="1"/>
  <c r="C76" i="2" l="1"/>
  <c r="D76" i="2" s="1"/>
  <c r="E76" i="2" s="1"/>
  <c r="B77" i="2"/>
  <c r="L75" i="2"/>
  <c r="K75" i="2"/>
  <c r="F75" i="2"/>
  <c r="G75" i="2" s="1"/>
  <c r="F76" i="2" l="1"/>
  <c r="G76" i="2" s="1"/>
  <c r="B78" i="2"/>
  <c r="C77" i="2"/>
  <c r="D77" i="2" s="1"/>
  <c r="E77" i="2" s="1"/>
  <c r="K76" i="2"/>
  <c r="L76" i="2"/>
  <c r="K77" i="2" l="1"/>
  <c r="L77" i="2"/>
  <c r="B79" i="2"/>
  <c r="C78" i="2"/>
  <c r="D78" i="2" s="1"/>
  <c r="E78" i="2" s="1"/>
  <c r="F77" i="2"/>
  <c r="G77" i="2" s="1"/>
  <c r="C79" i="2" l="1"/>
  <c r="D79" i="2" s="1"/>
  <c r="E79" i="2" s="1"/>
  <c r="L78" i="2"/>
  <c r="K78" i="2"/>
  <c r="B80" i="2"/>
  <c r="F78" i="2"/>
  <c r="G78" i="2" s="1"/>
  <c r="F79" i="2" l="1"/>
  <c r="G79" i="2" s="1"/>
  <c r="B81" i="2"/>
  <c r="C80" i="2"/>
  <c r="D80" i="2" s="1"/>
  <c r="E80" i="2" s="1"/>
  <c r="K79" i="2"/>
  <c r="L79" i="2"/>
  <c r="C81" i="2" l="1"/>
  <c r="D81" i="2" s="1"/>
  <c r="E81" i="2" s="1"/>
  <c r="B82" i="2"/>
  <c r="L80" i="2"/>
  <c r="K80" i="2"/>
  <c r="F80" i="2"/>
  <c r="G80" i="2" s="1"/>
  <c r="F81" i="2" l="1"/>
  <c r="G81" i="2" s="1"/>
  <c r="B83" i="2"/>
  <c r="C82" i="2"/>
  <c r="D82" i="2" s="1"/>
  <c r="E82" i="2" s="1"/>
  <c r="K81" i="2"/>
  <c r="L81" i="2"/>
  <c r="B84" i="2" l="1"/>
  <c r="L82" i="2"/>
  <c r="C83" i="2"/>
  <c r="D83" i="2" s="1"/>
  <c r="E83" i="2" s="1"/>
  <c r="K82" i="2"/>
  <c r="F82" i="2"/>
  <c r="G82" i="2" s="1"/>
  <c r="C84" i="2" l="1"/>
  <c r="D84" i="2" s="1"/>
  <c r="E84" i="2" s="1"/>
  <c r="L83" i="2"/>
  <c r="K83" i="2"/>
  <c r="B85" i="2"/>
  <c r="F83" i="2"/>
  <c r="G83" i="2" s="1"/>
  <c r="F84" i="2" l="1"/>
  <c r="G84" i="2" s="1"/>
  <c r="B86" i="2"/>
  <c r="C85" i="2"/>
  <c r="D85" i="2" s="1"/>
  <c r="E85" i="2" s="1"/>
  <c r="L84" i="2"/>
  <c r="K84" i="2"/>
  <c r="F85" i="2" l="1"/>
  <c r="G85" i="2" s="1"/>
  <c r="B87" i="2"/>
  <c r="C86" i="2"/>
  <c r="D86" i="2" s="1"/>
  <c r="E86" i="2" s="1"/>
  <c r="K85" i="2"/>
  <c r="L85" i="2"/>
  <c r="B88" i="2" l="1"/>
  <c r="C87" i="2"/>
  <c r="D87" i="2" s="1"/>
  <c r="E87" i="2" s="1"/>
  <c r="L86" i="2"/>
  <c r="K86" i="2"/>
  <c r="F86" i="2"/>
  <c r="G86" i="2" s="1"/>
  <c r="C88" i="2" l="1"/>
  <c r="D88" i="2" s="1"/>
  <c r="E88" i="2" s="1"/>
  <c r="L87" i="2"/>
  <c r="K87" i="2"/>
  <c r="B89" i="2"/>
  <c r="F87" i="2"/>
  <c r="G87" i="2" s="1"/>
  <c r="F88" i="2" l="1"/>
  <c r="G88" i="2" s="1"/>
  <c r="C89" i="2"/>
  <c r="D89" i="2" s="1"/>
  <c r="E89" i="2" s="1"/>
  <c r="B90" i="2"/>
  <c r="L88" i="2"/>
  <c r="K88" i="2"/>
  <c r="B91" i="2" l="1"/>
  <c r="K89" i="2"/>
  <c r="C90" i="2"/>
  <c r="D90" i="2" s="1"/>
  <c r="E90" i="2" s="1"/>
  <c r="L89" i="2"/>
  <c r="F89" i="2"/>
  <c r="G89" i="2" s="1"/>
  <c r="B92" i="2" l="1"/>
  <c r="C91" i="2"/>
  <c r="D91" i="2" s="1"/>
  <c r="E91" i="2" s="1"/>
  <c r="K90" i="2"/>
  <c r="L90" i="2"/>
  <c r="F90" i="2"/>
  <c r="G90" i="2" s="1"/>
  <c r="C92" i="2" l="1"/>
  <c r="D92" i="2" s="1"/>
  <c r="E92" i="2" s="1"/>
  <c r="L91" i="2"/>
  <c r="K91" i="2"/>
  <c r="B93" i="2"/>
  <c r="F91" i="2"/>
  <c r="G91" i="2" s="1"/>
  <c r="F92" i="2" l="1"/>
  <c r="G92" i="2" s="1"/>
  <c r="C93" i="2"/>
  <c r="D93" i="2" s="1"/>
  <c r="E93" i="2" s="1"/>
  <c r="L92" i="2"/>
  <c r="K92" i="2"/>
  <c r="B94" i="2"/>
  <c r="B95" i="2" l="1"/>
  <c r="K93" i="2"/>
  <c r="L93" i="2"/>
  <c r="C94" i="2"/>
  <c r="D94" i="2" s="1"/>
  <c r="E94" i="2" s="1"/>
  <c r="F93" i="2"/>
  <c r="G93" i="2" s="1"/>
  <c r="B96" i="2" l="1"/>
  <c r="C95" i="2"/>
  <c r="D95" i="2" s="1"/>
  <c r="E95" i="2" s="1"/>
  <c r="L94" i="2"/>
  <c r="K94" i="2"/>
  <c r="F94" i="2"/>
  <c r="G94" i="2" s="1"/>
  <c r="B97" i="2" l="1"/>
  <c r="L95" i="2"/>
  <c r="C96" i="2"/>
  <c r="D96" i="2" s="1"/>
  <c r="E96" i="2" s="1"/>
  <c r="K95" i="2"/>
  <c r="F95" i="2"/>
  <c r="G95" i="2" s="1"/>
  <c r="F96" i="2" l="1"/>
  <c r="G96" i="2" s="1"/>
  <c r="C97" i="2"/>
  <c r="D97" i="2" s="1"/>
  <c r="E97" i="2" s="1"/>
  <c r="B98" i="2"/>
  <c r="L96" i="2"/>
  <c r="K96" i="2"/>
  <c r="F97" i="2" l="1"/>
  <c r="G97" i="2" s="1"/>
  <c r="B99" i="2"/>
  <c r="C98" i="2"/>
  <c r="D98" i="2" s="1"/>
  <c r="E98" i="2" s="1"/>
  <c r="K97" i="2"/>
  <c r="L97" i="2"/>
  <c r="C99" i="2" l="1"/>
  <c r="D99" i="2" s="1"/>
  <c r="E99" i="2" s="1"/>
  <c r="L98" i="2"/>
  <c r="K98" i="2"/>
  <c r="B100" i="2"/>
  <c r="F98" i="2"/>
  <c r="G98" i="2" s="1"/>
  <c r="F99" i="2" l="1"/>
  <c r="G99" i="2" s="1"/>
  <c r="B101" i="2"/>
  <c r="L99" i="2"/>
  <c r="K99" i="2"/>
  <c r="C100" i="2"/>
  <c r="D100" i="2" s="1"/>
  <c r="E100" i="2" s="1"/>
  <c r="F100" i="2" l="1"/>
  <c r="G100" i="2" s="1"/>
  <c r="B102" i="2"/>
  <c r="L100" i="2"/>
  <c r="K100" i="2"/>
  <c r="C101" i="2"/>
  <c r="D101" i="2" s="1"/>
  <c r="E101" i="2" s="1"/>
  <c r="B103" i="2" l="1"/>
  <c r="K101" i="2"/>
  <c r="L101" i="2"/>
  <c r="C102" i="2"/>
  <c r="D102" i="2" s="1"/>
  <c r="E102" i="2" s="1"/>
  <c r="F101" i="2"/>
  <c r="G101" i="2" s="1"/>
  <c r="F102" i="2" l="1"/>
  <c r="G102" i="2" s="1"/>
  <c r="C103" i="2"/>
  <c r="D103" i="2" s="1"/>
  <c r="E103" i="2" s="1"/>
  <c r="B104" i="2"/>
  <c r="L102" i="2"/>
  <c r="K102" i="2"/>
  <c r="F103" i="2" l="1"/>
  <c r="G103" i="2" s="1"/>
  <c r="B105" i="2"/>
  <c r="L103" i="2"/>
  <c r="C104" i="2"/>
  <c r="D104" i="2" s="1"/>
  <c r="E104" i="2" s="1"/>
  <c r="K103" i="2"/>
  <c r="B106" i="2" l="1"/>
  <c r="L104" i="2"/>
  <c r="K104" i="2"/>
  <c r="C105" i="2"/>
  <c r="D105" i="2" s="1"/>
  <c r="E105" i="2" s="1"/>
  <c r="F104" i="2"/>
  <c r="G104" i="2" s="1"/>
  <c r="F105" i="2" l="1"/>
  <c r="G105" i="2" s="1"/>
  <c r="C106" i="2"/>
  <c r="D106" i="2" s="1"/>
  <c r="E106" i="2" s="1"/>
  <c r="L105" i="2"/>
  <c r="B107" i="2"/>
  <c r="K105" i="2"/>
  <c r="F106" i="2" l="1"/>
  <c r="G106" i="2" s="1"/>
  <c r="B108" i="2"/>
  <c r="L106" i="2"/>
  <c r="C107" i="2"/>
  <c r="D107" i="2" s="1"/>
  <c r="E107" i="2" s="1"/>
  <c r="K106" i="2"/>
  <c r="B109" i="2" l="1"/>
  <c r="L107" i="2"/>
  <c r="K107" i="2"/>
  <c r="C108" i="2"/>
  <c r="D108" i="2" s="1"/>
  <c r="E108" i="2" s="1"/>
  <c r="F107" i="2"/>
  <c r="B110" i="2" l="1"/>
  <c r="C109" i="2"/>
  <c r="D109" i="2" s="1"/>
  <c r="E109" i="2" s="1"/>
  <c r="L108" i="2"/>
  <c r="K108" i="2"/>
  <c r="G107" i="2"/>
  <c r="F108" i="2"/>
  <c r="B111" i="2" l="1"/>
  <c r="C110" i="2"/>
  <c r="D110" i="2" s="1"/>
  <c r="E110" i="2" s="1"/>
  <c r="L109" i="2"/>
  <c r="K109" i="2"/>
  <c r="G108" i="2"/>
  <c r="F109" i="2"/>
  <c r="G109" i="2" s="1"/>
  <c r="F110" i="2" l="1"/>
  <c r="G110" i="2" s="1"/>
  <c r="B112" i="2"/>
  <c r="C111" i="2"/>
  <c r="D111" i="2" s="1"/>
  <c r="E111" i="2" s="1"/>
  <c r="K110" i="2"/>
  <c r="L110" i="2"/>
  <c r="F111" i="2" l="1"/>
  <c r="G111" i="2" s="1"/>
  <c r="B113" i="2"/>
  <c r="K111" i="2"/>
  <c r="C112" i="2"/>
  <c r="D112" i="2" s="1"/>
  <c r="E112" i="2" s="1"/>
  <c r="L111" i="2"/>
  <c r="F112" i="2" l="1"/>
  <c r="G112" i="2" s="1"/>
  <c r="B114" i="2"/>
  <c r="L112" i="2"/>
  <c r="K112" i="2"/>
  <c r="C113" i="2"/>
  <c r="D113" i="2" s="1"/>
  <c r="E113" i="2" s="1"/>
  <c r="F113" i="2" l="1"/>
  <c r="G113" i="2" s="1"/>
  <c r="C114" i="2"/>
  <c r="D114" i="2" s="1"/>
  <c r="E114" i="2" s="1"/>
  <c r="B115" i="2"/>
  <c r="K113" i="2"/>
  <c r="L113" i="2"/>
  <c r="F114" i="2" l="1"/>
  <c r="G114" i="2" s="1"/>
  <c r="L114" i="2"/>
  <c r="K114" i="2"/>
  <c r="B116" i="2"/>
  <c r="C115" i="2"/>
  <c r="D115" i="2" s="1"/>
  <c r="E115" i="2" s="1"/>
  <c r="F115" i="2" l="1"/>
  <c r="G115" i="2" s="1"/>
  <c r="B117" i="2"/>
  <c r="L115" i="2"/>
  <c r="K115" i="2"/>
  <c r="C116" i="2"/>
  <c r="D116" i="2" s="1"/>
  <c r="E116" i="2" s="1"/>
  <c r="F116" i="2" l="1"/>
  <c r="G116" i="2" s="1"/>
  <c r="C117" i="2"/>
  <c r="D117" i="2" s="1"/>
  <c r="E117" i="2" s="1"/>
  <c r="L116" i="2"/>
  <c r="K116" i="2"/>
  <c r="B118" i="2"/>
  <c r="F117" i="2" l="1"/>
  <c r="G117" i="2" s="1"/>
  <c r="C118" i="2"/>
  <c r="D118" i="2" s="1"/>
  <c r="E118" i="2" s="1"/>
  <c r="K117" i="2"/>
  <c r="L117" i="2"/>
  <c r="B119" i="2"/>
  <c r="F118" i="2" l="1"/>
  <c r="G118" i="2" s="1"/>
  <c r="C119" i="2"/>
  <c r="D119" i="2" s="1"/>
  <c r="E119" i="2" s="1"/>
  <c r="L118" i="2"/>
  <c r="K118" i="2"/>
  <c r="B120" i="2"/>
  <c r="F119" i="2" l="1"/>
  <c r="G119" i="2" s="1"/>
  <c r="C120" i="2"/>
  <c r="D120" i="2" s="1"/>
  <c r="E120" i="2" s="1"/>
  <c r="L119" i="2"/>
  <c r="K119" i="2"/>
  <c r="B121" i="2"/>
  <c r="F120" i="2" l="1"/>
  <c r="G120" i="2" s="1"/>
  <c r="B122" i="2"/>
  <c r="L120" i="2"/>
  <c r="K120" i="2"/>
  <c r="C121" i="2"/>
  <c r="D121" i="2" s="1"/>
  <c r="E121" i="2" s="1"/>
  <c r="F121" i="2" l="1"/>
  <c r="G121" i="2" s="1"/>
  <c r="C122" i="2"/>
  <c r="D122" i="2" s="1"/>
  <c r="E122" i="2" s="1"/>
  <c r="K121" i="2"/>
  <c r="L121" i="2"/>
  <c r="B123" i="2"/>
  <c r="F122" i="2" l="1"/>
  <c r="G122" i="2" s="1"/>
  <c r="C123" i="2"/>
  <c r="D123" i="2" s="1"/>
  <c r="E123" i="2" s="1"/>
  <c r="L122" i="2"/>
  <c r="K122" i="2"/>
  <c r="B124" i="2"/>
  <c r="F123" i="2" l="1"/>
  <c r="G123" i="2" s="1"/>
  <c r="B125" i="2"/>
  <c r="C124" i="2"/>
  <c r="D124" i="2" s="1"/>
  <c r="E124" i="2" s="1"/>
  <c r="L123" i="2"/>
  <c r="K123" i="2"/>
  <c r="F124" i="2" l="1"/>
  <c r="G124" i="2" s="1"/>
  <c r="C125" i="2"/>
  <c r="D125" i="2" s="1"/>
  <c r="E125" i="2" s="1"/>
  <c r="L124" i="2"/>
  <c r="B126" i="2"/>
  <c r="K124" i="2"/>
  <c r="F125" i="2" l="1"/>
  <c r="G125" i="2" s="1"/>
  <c r="C126" i="2"/>
  <c r="D126" i="2" s="1"/>
  <c r="E126" i="2" s="1"/>
  <c r="L125" i="2"/>
  <c r="B127" i="2"/>
  <c r="K125" i="2"/>
  <c r="F126" i="2" l="1"/>
  <c r="G126" i="2" s="1"/>
  <c r="C127" i="2"/>
  <c r="D127" i="2" s="1"/>
  <c r="E127" i="2" s="1"/>
  <c r="L126" i="2"/>
  <c r="B128" i="2"/>
  <c r="K126" i="2"/>
  <c r="F127" i="2" l="1"/>
  <c r="G127" i="2" s="1"/>
  <c r="C128" i="2"/>
  <c r="D128" i="2" s="1"/>
  <c r="E128" i="2" s="1"/>
  <c r="L127" i="2"/>
  <c r="K127" i="2"/>
  <c r="B129" i="2"/>
  <c r="F128" i="2" l="1"/>
  <c r="G128" i="2" s="1"/>
  <c r="B130" i="2"/>
  <c r="L128" i="2"/>
  <c r="K128" i="2"/>
  <c r="C129" i="2"/>
  <c r="D129" i="2" s="1"/>
  <c r="E129" i="2" s="1"/>
  <c r="F129" i="2" l="1"/>
  <c r="G129" i="2" s="1"/>
  <c r="C130" i="2"/>
  <c r="D130" i="2" s="1"/>
  <c r="E130" i="2" s="1"/>
  <c r="K129" i="2"/>
  <c r="L129" i="2"/>
  <c r="B131" i="2"/>
  <c r="F130" i="2" l="1"/>
  <c r="G130" i="2" s="1"/>
  <c r="C131" i="2"/>
  <c r="D131" i="2" s="1"/>
  <c r="E131" i="2" s="1"/>
  <c r="L130" i="2"/>
  <c r="K130" i="2"/>
  <c r="B132" i="2"/>
  <c r="F131" i="2" l="1"/>
  <c r="G131" i="2" s="1"/>
  <c r="B133" i="2"/>
  <c r="L131" i="2"/>
  <c r="K131" i="2"/>
  <c r="C132" i="2"/>
  <c r="D132" i="2" s="1"/>
  <c r="E132" i="2" s="1"/>
  <c r="F132" i="2" l="1"/>
  <c r="G132" i="2" s="1"/>
  <c r="C133" i="2"/>
  <c r="D133" i="2" s="1"/>
  <c r="E133" i="2" s="1"/>
  <c r="L132" i="2"/>
  <c r="K132" i="2"/>
  <c r="B134" i="2"/>
  <c r="F133" i="2" l="1"/>
  <c r="G133" i="2" s="1"/>
  <c r="K133" i="2"/>
  <c r="L133" i="2"/>
  <c r="B135" i="2"/>
  <c r="C134" i="2"/>
  <c r="D134" i="2" s="1"/>
  <c r="E134" i="2" s="1"/>
  <c r="F134" i="2" l="1"/>
  <c r="G134" i="2" s="1"/>
  <c r="C135" i="2"/>
  <c r="D135" i="2" s="1"/>
  <c r="E135" i="2" s="1"/>
  <c r="B136" i="2"/>
  <c r="L134" i="2"/>
  <c r="K134" i="2"/>
  <c r="F135" i="2" l="1"/>
  <c r="G135" i="2" s="1"/>
  <c r="L135" i="2"/>
  <c r="K135" i="2"/>
  <c r="B137" i="2"/>
  <c r="C136" i="2"/>
  <c r="D136" i="2" s="1"/>
  <c r="E136" i="2" s="1"/>
  <c r="I138" i="2"/>
  <c r="I139" i="2" s="1"/>
  <c r="I140" i="2" s="1"/>
  <c r="I141" i="2" s="1"/>
  <c r="I142" i="2" s="1"/>
  <c r="I143" i="2" s="1"/>
  <c r="F136" i="2" l="1"/>
  <c r="G136" i="2" s="1"/>
  <c r="B138" i="2"/>
  <c r="L136" i="2"/>
  <c r="K136" i="2"/>
  <c r="C137" i="2"/>
  <c r="D137" i="2" s="1"/>
  <c r="E137" i="2" s="1"/>
  <c r="F137" i="2" l="1"/>
  <c r="G137" i="2" s="1"/>
  <c r="B139" i="2"/>
  <c r="C138" i="2"/>
  <c r="D138" i="2" s="1"/>
  <c r="E138" i="2" s="1"/>
  <c r="K137" i="2"/>
  <c r="L137" i="2"/>
  <c r="F138" i="2" l="1"/>
  <c r="G138" i="2" s="1"/>
  <c r="C139" i="2"/>
  <c r="D139" i="2" s="1"/>
  <c r="E139" i="2" s="1"/>
  <c r="L138" i="2"/>
  <c r="K138" i="2"/>
  <c r="B140" i="2"/>
  <c r="F139" i="2" l="1"/>
  <c r="G139" i="2" s="1"/>
  <c r="B141" i="2"/>
  <c r="K139" i="2"/>
  <c r="C140" i="2"/>
  <c r="D140" i="2" s="1"/>
  <c r="E140" i="2" s="1"/>
  <c r="L139" i="2"/>
  <c r="F140" i="2" l="1"/>
  <c r="G140" i="2" s="1"/>
  <c r="C141" i="2"/>
  <c r="D141" i="2" s="1"/>
  <c r="E141" i="2" s="1"/>
  <c r="L140" i="2"/>
  <c r="K140" i="2"/>
  <c r="B142" i="2"/>
  <c r="N12" i="7" l="1"/>
  <c r="P13" i="7"/>
  <c r="P12" i="7"/>
  <c r="N11" i="7"/>
  <c r="F141" i="2"/>
  <c r="G141" i="2" s="1"/>
  <c r="C142" i="2"/>
  <c r="D142" i="2" s="1"/>
  <c r="E142" i="2" s="1"/>
  <c r="B143" i="2"/>
  <c r="K141" i="2"/>
  <c r="L141" i="2"/>
  <c r="F142" i="2" l="1"/>
  <c r="G142" i="2" s="1"/>
  <c r="L142" i="2"/>
  <c r="K142" i="2"/>
  <c r="C143" i="2"/>
  <c r="D143" i="2" s="1"/>
  <c r="E143" i="2" s="1"/>
  <c r="F143" i="2" l="1"/>
  <c r="G143" i="2" s="1"/>
  <c r="L143" i="2"/>
  <c r="K143" i="2"/>
  <c r="N11" i="2" s="1"/>
  <c r="N12" i="2" l="1"/>
  <c r="P13" i="2"/>
  <c r="P12" i="2"/>
</calcChain>
</file>

<file path=xl/sharedStrings.xml><?xml version="1.0" encoding="utf-8"?>
<sst xmlns="http://schemas.openxmlformats.org/spreadsheetml/2006/main" count="96" uniqueCount="58">
  <si>
    <t>infected</t>
  </si>
  <si>
    <t>Sum of infected</t>
  </si>
  <si>
    <t>Date_2020</t>
  </si>
  <si>
    <t>Geometric Brownian Motion</t>
  </si>
  <si>
    <t>http://investexcel.net</t>
  </si>
  <si>
    <t>Parameters</t>
  </si>
  <si>
    <r>
      <t>Initial Stock Price S</t>
    </r>
    <r>
      <rPr>
        <vertAlign val="subscript"/>
        <sz val="11"/>
        <color theme="1"/>
        <rFont val="Calibri"/>
        <family val="2"/>
        <scheme val="minor"/>
      </rPr>
      <t>0</t>
    </r>
  </si>
  <si>
    <t>Volatility  σ</t>
  </si>
  <si>
    <t>Drift μ</t>
  </si>
  <si>
    <t>Time Step ∆t</t>
  </si>
  <si>
    <t>Time</t>
  </si>
  <si>
    <t>Drift</t>
  </si>
  <si>
    <t>Uncertainty</t>
  </si>
  <si>
    <t>Change</t>
  </si>
  <si>
    <t>Max</t>
  </si>
  <si>
    <t>Min</t>
  </si>
  <si>
    <t>var</t>
  </si>
  <si>
    <t>mean</t>
  </si>
  <si>
    <t>Patients</t>
  </si>
  <si>
    <t>recovered</t>
  </si>
  <si>
    <t>Active cases</t>
  </si>
  <si>
    <t>g</t>
  </si>
  <si>
    <t>l</t>
  </si>
  <si>
    <t>g+l</t>
  </si>
  <si>
    <t>1/365</t>
  </si>
  <si>
    <t>Actual</t>
  </si>
  <si>
    <t>Predicted</t>
  </si>
  <si>
    <t>Difference</t>
  </si>
  <si>
    <t>Date</t>
  </si>
  <si>
    <t>Death</t>
  </si>
  <si>
    <t>Total Hospital Capacity and Total Patients Count</t>
  </si>
  <si>
    <t>Ser</t>
  </si>
  <si>
    <t>Hospital</t>
  </si>
  <si>
    <t>Capacity</t>
  </si>
  <si>
    <t>patients</t>
  </si>
  <si>
    <t>Available</t>
  </si>
  <si>
    <t>IDH</t>
  </si>
  <si>
    <t>BH WELIKANDA</t>
  </si>
  <si>
    <t>COLOMBO EAST BH</t>
  </si>
  <si>
    <t>IRANAWILA HOSPITAL</t>
  </si>
  <si>
    <t>BH MINUWANGODA</t>
  </si>
  <si>
    <t>DGH HAMBANTOTA</t>
  </si>
  <si>
    <t>DH RABUKKANA</t>
  </si>
  <si>
    <t>KABURUGAMUWA</t>
  </si>
  <si>
    <t>BH THELDENIYA</t>
  </si>
  <si>
    <t>NEVILLE FERNENDO HOSPITAL</t>
  </si>
  <si>
    <t>KATHTHANKUDI</t>
  </si>
  <si>
    <t>BH HOMAGAMA</t>
  </si>
  <si>
    <t>TOTAL</t>
  </si>
  <si>
    <t>predicted</t>
  </si>
  <si>
    <t>Predicted Patients</t>
  </si>
  <si>
    <t>-</t>
  </si>
  <si>
    <t>Recoveries</t>
  </si>
  <si>
    <t>Infected</t>
  </si>
  <si>
    <t>Active</t>
  </si>
  <si>
    <t>Appendix-</t>
  </si>
  <si>
    <t>A</t>
  </si>
  <si>
    <t>Sheet 1 to Sheet 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</si>
</sst>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Symbol"/>
      <family val="1"/>
      <charset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6" fillId="0" borderId="0"/>
  </cellStyleXfs>
  <cellXfs count="47">
    <xf numFmtId="0" fontId="0" fillId="0" borderId="0" xfId="0"/>
    <xf numFmtId="16" fontId="0" fillId="0" borderId="0" xfId="0" applyNumberFormat="1"/>
    <xf numFmtId="0" fontId="3" fillId="0" borderId="0" xfId="0" applyFont="1"/>
    <xf numFmtId="0" fontId="4" fillId="0" borderId="0" xfId="1"/>
    <xf numFmtId="0" fontId="2" fillId="2" borderId="1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0" xfId="0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7" fillId="0" borderId="8" xfId="2" applyFont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9" fillId="3" borderId="4" xfId="0" applyFont="1" applyFill="1" applyBorder="1"/>
    <xf numFmtId="0" fontId="9" fillId="3" borderId="0" xfId="0" applyFont="1" applyFill="1" applyBorder="1"/>
    <xf numFmtId="0" fontId="9" fillId="3" borderId="5" xfId="0" applyFont="1" applyFill="1" applyBorder="1"/>
    <xf numFmtId="0" fontId="2" fillId="0" borderId="0" xfId="0" applyFont="1"/>
    <xf numFmtId="14" fontId="10" fillId="0" borderId="9" xfId="0" applyNumberFormat="1" applyFont="1" applyBorder="1"/>
    <xf numFmtId="0" fontId="10" fillId="0" borderId="9" xfId="0" applyFont="1" applyBorder="1"/>
    <xf numFmtId="0" fontId="9" fillId="0" borderId="0" xfId="0" applyFont="1" applyFill="1" applyBorder="1"/>
    <xf numFmtId="0" fontId="1" fillId="0" borderId="0" xfId="0" applyFont="1" applyFill="1" applyBorder="1"/>
    <xf numFmtId="14" fontId="10" fillId="0" borderId="10" xfId="0" applyNumberFormat="1" applyFont="1" applyBorder="1"/>
    <xf numFmtId="0" fontId="10" fillId="0" borderId="10" xfId="0" applyFont="1" applyBorder="1"/>
    <xf numFmtId="14" fontId="10" fillId="0" borderId="0" xfId="0" applyNumberFormat="1" applyFont="1" applyFill="1" applyBorder="1"/>
    <xf numFmtId="0" fontId="10" fillId="0" borderId="0" xfId="0" applyFont="1" applyFill="1" applyBorder="1"/>
    <xf numFmtId="0" fontId="11" fillId="0" borderId="0" xfId="0" applyFont="1" applyFill="1" applyBorder="1"/>
    <xf numFmtId="14" fontId="11" fillId="0" borderId="0" xfId="0" applyNumberFormat="1" applyFont="1" applyFill="1" applyBorder="1"/>
    <xf numFmtId="16" fontId="0" fillId="4" borderId="0" xfId="0" applyNumberFormat="1" applyFill="1"/>
    <xf numFmtId="0" fontId="0" fillId="4" borderId="0" xfId="0" applyFill="1"/>
    <xf numFmtId="0" fontId="0" fillId="0" borderId="9" xfId="0" applyBorder="1"/>
    <xf numFmtId="16" fontId="0" fillId="0" borderId="9" xfId="0" applyNumberFormat="1" applyBorder="1"/>
    <xf numFmtId="16" fontId="0" fillId="0" borderId="9" xfId="0" applyNumberFormat="1" applyFill="1" applyBorder="1"/>
    <xf numFmtId="0" fontId="0" fillId="0" borderId="9" xfId="0" applyFill="1" applyBorder="1"/>
    <xf numFmtId="0" fontId="0" fillId="0" borderId="0" xfId="0" applyFill="1"/>
    <xf numFmtId="0" fontId="2" fillId="0" borderId="9" xfId="0" applyFont="1" applyBorder="1"/>
    <xf numFmtId="0" fontId="0" fillId="0" borderId="11" xfId="0" applyFill="1" applyBorder="1"/>
    <xf numFmtId="16" fontId="0" fillId="0" borderId="10" xfId="0" applyNumberFormat="1" applyBorder="1"/>
    <xf numFmtId="0" fontId="0" fillId="4" borderId="9" xfId="0" applyFill="1" applyBorder="1"/>
    <xf numFmtId="16" fontId="0" fillId="0" borderId="0" xfId="0" applyNumberFormat="1" applyBorder="1"/>
    <xf numFmtId="0" fontId="0" fillId="0" borderId="0" xfId="0" applyBorder="1"/>
    <xf numFmtId="0" fontId="0" fillId="0" borderId="0" xfId="0" applyAlignment="1">
      <alignment horizontal="center"/>
    </xf>
    <xf numFmtId="0" fontId="12" fillId="0" borderId="0" xfId="0" applyFont="1"/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Sheet1!$Q$34</c:f>
              <c:strCache>
                <c:ptCount val="1"/>
                <c:pt idx="0">
                  <c:v>Infected</c:v>
                </c:pt>
              </c:strCache>
            </c:strRef>
          </c:tx>
          <c:invertIfNegative val="0"/>
          <c:cat>
            <c:numRef>
              <c:f>Sheet1!$P$35:$P$48</c:f>
              <c:numCache>
                <c:formatCode>d\-mmm</c:formatCode>
                <c:ptCount val="14"/>
                <c:pt idx="0">
                  <c:v>44135</c:v>
                </c:pt>
                <c:pt idx="1">
                  <c:v>44136</c:v>
                </c:pt>
                <c:pt idx="2">
                  <c:v>44137</c:v>
                </c:pt>
                <c:pt idx="3">
                  <c:v>44138</c:v>
                </c:pt>
                <c:pt idx="4">
                  <c:v>44139</c:v>
                </c:pt>
                <c:pt idx="5">
                  <c:v>44140</c:v>
                </c:pt>
                <c:pt idx="6">
                  <c:v>44141</c:v>
                </c:pt>
                <c:pt idx="7">
                  <c:v>44142</c:v>
                </c:pt>
                <c:pt idx="8">
                  <c:v>44143</c:v>
                </c:pt>
                <c:pt idx="9">
                  <c:v>44144</c:v>
                </c:pt>
                <c:pt idx="10">
                  <c:v>44145</c:v>
                </c:pt>
                <c:pt idx="11">
                  <c:v>44146</c:v>
                </c:pt>
                <c:pt idx="12">
                  <c:v>44147</c:v>
                </c:pt>
                <c:pt idx="13">
                  <c:v>44148</c:v>
                </c:pt>
              </c:numCache>
            </c:numRef>
          </c:cat>
          <c:val>
            <c:numRef>
              <c:f>Sheet1!$Q$35:$Q$48</c:f>
              <c:numCache>
                <c:formatCode>General</c:formatCode>
                <c:ptCount val="14"/>
                <c:pt idx="0">
                  <c:v>10660</c:v>
                </c:pt>
                <c:pt idx="1">
                  <c:v>11057</c:v>
                </c:pt>
                <c:pt idx="2">
                  <c:v>11332</c:v>
                </c:pt>
                <c:pt idx="3">
                  <c:v>11741</c:v>
                </c:pt>
                <c:pt idx="4">
                  <c:v>12184</c:v>
                </c:pt>
                <c:pt idx="5">
                  <c:v>12567</c:v>
                </c:pt>
                <c:pt idx="6">
                  <c:v>12967</c:v>
                </c:pt>
                <c:pt idx="7">
                  <c:v>13416</c:v>
                </c:pt>
                <c:pt idx="8">
                  <c:v>13926</c:v>
                </c:pt>
                <c:pt idx="9">
                  <c:v>14282</c:v>
                </c:pt>
                <c:pt idx="10">
                  <c:v>14712</c:v>
                </c:pt>
                <c:pt idx="11">
                  <c:v>15437</c:v>
                </c:pt>
                <c:pt idx="12">
                  <c:v>15720</c:v>
                </c:pt>
                <c:pt idx="13">
                  <c:v>16188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46-4E7A-9E3D-45DB44BB629E}"/>
            </c:ext>
          </c:extLst>
        </c:ser>
        <c:ser>
          <c:idx val="1"/>
          <c:order val="1"/>
          <c:tx>
            <c:strRef>
              <c:f>Sheet1!$R$34</c:f>
              <c:strCache>
                <c:ptCount val="1"/>
                <c:pt idx="0">
                  <c:v>Active</c:v>
                </c:pt>
              </c:strCache>
            </c:strRef>
          </c:tx>
          <c:invertIfNegative val="0"/>
          <c:cat>
            <c:numRef>
              <c:f>Sheet1!$P$35:$P$48</c:f>
              <c:numCache>
                <c:formatCode>d\-mmm</c:formatCode>
                <c:ptCount val="14"/>
                <c:pt idx="0">
                  <c:v>44135</c:v>
                </c:pt>
                <c:pt idx="1">
                  <c:v>44136</c:v>
                </c:pt>
                <c:pt idx="2">
                  <c:v>44137</c:v>
                </c:pt>
                <c:pt idx="3">
                  <c:v>44138</c:v>
                </c:pt>
                <c:pt idx="4">
                  <c:v>44139</c:v>
                </c:pt>
                <c:pt idx="5">
                  <c:v>44140</c:v>
                </c:pt>
                <c:pt idx="6">
                  <c:v>44141</c:v>
                </c:pt>
                <c:pt idx="7">
                  <c:v>44142</c:v>
                </c:pt>
                <c:pt idx="8">
                  <c:v>44143</c:v>
                </c:pt>
                <c:pt idx="9">
                  <c:v>44144</c:v>
                </c:pt>
                <c:pt idx="10">
                  <c:v>44145</c:v>
                </c:pt>
                <c:pt idx="11">
                  <c:v>44146</c:v>
                </c:pt>
                <c:pt idx="12">
                  <c:v>44147</c:v>
                </c:pt>
                <c:pt idx="13">
                  <c:v>44148</c:v>
                </c:pt>
              </c:numCache>
            </c:numRef>
          </c:cat>
          <c:val>
            <c:numRef>
              <c:f>Sheet1!$R$35:$R$48</c:f>
              <c:numCache>
                <c:formatCode>General</c:formatCode>
                <c:ptCount val="14"/>
                <c:pt idx="0">
                  <c:v>6241</c:v>
                </c:pt>
                <c:pt idx="1">
                  <c:v>6131</c:v>
                </c:pt>
                <c:pt idx="2">
                  <c:v>6062</c:v>
                </c:pt>
                <c:pt idx="3">
                  <c:v>6137</c:v>
                </c:pt>
                <c:pt idx="4">
                  <c:v>6302</c:v>
                </c:pt>
                <c:pt idx="5">
                  <c:v>5915</c:v>
                </c:pt>
                <c:pt idx="6">
                  <c:v>5751</c:v>
                </c:pt>
                <c:pt idx="7">
                  <c:v>5659</c:v>
                </c:pt>
                <c:pt idx="8">
                  <c:v>5606</c:v>
                </c:pt>
                <c:pt idx="9">
                  <c:v>5366</c:v>
                </c:pt>
                <c:pt idx="10">
                  <c:v>5134</c:v>
                </c:pt>
                <c:pt idx="11">
                  <c:v>5118</c:v>
                </c:pt>
                <c:pt idx="12">
                  <c:v>5019</c:v>
                </c:pt>
                <c:pt idx="13">
                  <c:v>5104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46-4E7A-9E3D-45DB44BB629E}"/>
            </c:ext>
          </c:extLst>
        </c:ser>
        <c:ser>
          <c:idx val="2"/>
          <c:order val="2"/>
          <c:tx>
            <c:strRef>
              <c:f>Sheet1!$T$34</c:f>
              <c:strCache>
                <c:ptCount val="1"/>
                <c:pt idx="0">
                  <c:v>Recoveries</c:v>
                </c:pt>
              </c:strCache>
            </c:strRef>
          </c:tx>
          <c:invertIfNegative val="0"/>
          <c:cat>
            <c:numRef>
              <c:f>Sheet1!$P$35:$P$48</c:f>
              <c:numCache>
                <c:formatCode>d\-mmm</c:formatCode>
                <c:ptCount val="14"/>
                <c:pt idx="0">
                  <c:v>44135</c:v>
                </c:pt>
                <c:pt idx="1">
                  <c:v>44136</c:v>
                </c:pt>
                <c:pt idx="2">
                  <c:v>44137</c:v>
                </c:pt>
                <c:pt idx="3">
                  <c:v>44138</c:v>
                </c:pt>
                <c:pt idx="4">
                  <c:v>44139</c:v>
                </c:pt>
                <c:pt idx="5">
                  <c:v>44140</c:v>
                </c:pt>
                <c:pt idx="6">
                  <c:v>44141</c:v>
                </c:pt>
                <c:pt idx="7">
                  <c:v>44142</c:v>
                </c:pt>
                <c:pt idx="8">
                  <c:v>44143</c:v>
                </c:pt>
                <c:pt idx="9">
                  <c:v>44144</c:v>
                </c:pt>
                <c:pt idx="10">
                  <c:v>44145</c:v>
                </c:pt>
                <c:pt idx="11">
                  <c:v>44146</c:v>
                </c:pt>
                <c:pt idx="12">
                  <c:v>44147</c:v>
                </c:pt>
                <c:pt idx="13">
                  <c:v>44148</c:v>
                </c:pt>
              </c:numCache>
            </c:numRef>
          </c:cat>
          <c:val>
            <c:numRef>
              <c:f>Sheet1!$T$35:$T$48</c:f>
              <c:numCache>
                <c:formatCode>General</c:formatCode>
                <c:ptCount val="14"/>
                <c:pt idx="0">
                  <c:v>117</c:v>
                </c:pt>
                <c:pt idx="1">
                  <c:v>506</c:v>
                </c:pt>
                <c:pt idx="2">
                  <c:v>344</c:v>
                </c:pt>
                <c:pt idx="3">
                  <c:v>332</c:v>
                </c:pt>
                <c:pt idx="4">
                  <c:v>277</c:v>
                </c:pt>
                <c:pt idx="5">
                  <c:v>765</c:v>
                </c:pt>
                <c:pt idx="6">
                  <c:v>563</c:v>
                </c:pt>
                <c:pt idx="7">
                  <c:v>537</c:v>
                </c:pt>
                <c:pt idx="8">
                  <c:v>562</c:v>
                </c:pt>
                <c:pt idx="9">
                  <c:v>595</c:v>
                </c:pt>
                <c:pt idx="10">
                  <c:v>657</c:v>
                </c:pt>
                <c:pt idx="11">
                  <c:v>646</c:v>
                </c:pt>
                <c:pt idx="12">
                  <c:v>470</c:v>
                </c:pt>
                <c:pt idx="13">
                  <c:v>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46-4E7A-9E3D-45DB44BB6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6683944"/>
        <c:axId val="256678848"/>
      </c:barChart>
      <c:dateAx>
        <c:axId val="256683944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256678848"/>
        <c:crosses val="autoZero"/>
        <c:auto val="1"/>
        <c:lblOffset val="100"/>
        <c:baseTimeUnit val="days"/>
      </c:dateAx>
      <c:valAx>
        <c:axId val="2566788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66839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Sheet1!$P$4:$P$49</c:f>
              <c:strCache>
                <c:ptCount val="46"/>
                <c:pt idx="0">
                  <c:v>01-Oct</c:v>
                </c:pt>
                <c:pt idx="1">
                  <c:v>02-Oct</c:v>
                </c:pt>
                <c:pt idx="2">
                  <c:v>03-Oct</c:v>
                </c:pt>
                <c:pt idx="3">
                  <c:v>04-Oct</c:v>
                </c:pt>
                <c:pt idx="4">
                  <c:v>05-Oct</c:v>
                </c:pt>
                <c:pt idx="5">
                  <c:v>06-Oct</c:v>
                </c:pt>
                <c:pt idx="6">
                  <c:v>07-Oct</c:v>
                </c:pt>
                <c:pt idx="7">
                  <c:v>08-Oct</c:v>
                </c:pt>
                <c:pt idx="8">
                  <c:v>09-Oct</c:v>
                </c:pt>
                <c:pt idx="9">
                  <c:v>10-Oct</c:v>
                </c:pt>
                <c:pt idx="10">
                  <c:v>11-Oct</c:v>
                </c:pt>
                <c:pt idx="11">
                  <c:v>12-Oct</c:v>
                </c:pt>
                <c:pt idx="12">
                  <c:v>13-Oct</c:v>
                </c:pt>
                <c:pt idx="13">
                  <c:v>14-Oct</c:v>
                </c:pt>
                <c:pt idx="14">
                  <c:v>15-Oct</c:v>
                </c:pt>
                <c:pt idx="15">
                  <c:v>16-Oct</c:v>
                </c:pt>
                <c:pt idx="16">
                  <c:v>17-Oct</c:v>
                </c:pt>
                <c:pt idx="17">
                  <c:v>18-Oct</c:v>
                </c:pt>
                <c:pt idx="18">
                  <c:v>19-Oct</c:v>
                </c:pt>
                <c:pt idx="19">
                  <c:v>20-Oct</c:v>
                </c:pt>
                <c:pt idx="20">
                  <c:v>21-Oct</c:v>
                </c:pt>
                <c:pt idx="21">
                  <c:v>22-Oct</c:v>
                </c:pt>
                <c:pt idx="22">
                  <c:v>23-Oct</c:v>
                </c:pt>
                <c:pt idx="23">
                  <c:v>24-Oct</c:v>
                </c:pt>
                <c:pt idx="24">
                  <c:v>25-Oct</c:v>
                </c:pt>
                <c:pt idx="25">
                  <c:v>26-Oct</c:v>
                </c:pt>
                <c:pt idx="26">
                  <c:v>27-Oct</c:v>
                </c:pt>
                <c:pt idx="27">
                  <c:v>28-Oct</c:v>
                </c:pt>
                <c:pt idx="28">
                  <c:v>29-Oct</c:v>
                </c:pt>
                <c:pt idx="29">
                  <c:v>30-Oct</c:v>
                </c:pt>
                <c:pt idx="30">
                  <c:v>Date</c:v>
                </c:pt>
                <c:pt idx="31">
                  <c:v>31-Oct</c:v>
                </c:pt>
                <c:pt idx="32">
                  <c:v>01-Nov</c:v>
                </c:pt>
                <c:pt idx="33">
                  <c:v>02-Nov</c:v>
                </c:pt>
                <c:pt idx="34">
                  <c:v>03-Nov</c:v>
                </c:pt>
                <c:pt idx="35">
                  <c:v>04-Nov</c:v>
                </c:pt>
                <c:pt idx="36">
                  <c:v>05-Nov</c:v>
                </c:pt>
                <c:pt idx="37">
                  <c:v>06-Nov</c:v>
                </c:pt>
                <c:pt idx="38">
                  <c:v>07-Nov</c:v>
                </c:pt>
                <c:pt idx="39">
                  <c:v>08-Nov</c:v>
                </c:pt>
                <c:pt idx="40">
                  <c:v>09-Nov</c:v>
                </c:pt>
                <c:pt idx="41">
                  <c:v>10-Nov</c:v>
                </c:pt>
                <c:pt idx="42">
                  <c:v>11-Nov</c:v>
                </c:pt>
                <c:pt idx="43">
                  <c:v>12-Nov</c:v>
                </c:pt>
                <c:pt idx="44">
                  <c:v>13-Nov</c:v>
                </c:pt>
                <c:pt idx="45">
                  <c:v>14-Nov</c:v>
                </c:pt>
              </c:strCache>
            </c:strRef>
          </c:cat>
          <c:val>
            <c:numRef>
              <c:f>Sheet1!$S$4:$S$49</c:f>
              <c:numCache>
                <c:formatCode>General</c:formatCode>
                <c:ptCount val="46"/>
                <c:pt idx="0">
                  <c:v>0</c:v>
                </c:pt>
                <c:pt idx="1">
                  <c:v>6</c:v>
                </c:pt>
                <c:pt idx="2">
                  <c:v>7</c:v>
                </c:pt>
                <c:pt idx="3">
                  <c:v>6</c:v>
                </c:pt>
                <c:pt idx="4">
                  <c:v>111</c:v>
                </c:pt>
                <c:pt idx="5">
                  <c:v>739</c:v>
                </c:pt>
                <c:pt idx="6">
                  <c:v>207</c:v>
                </c:pt>
                <c:pt idx="7">
                  <c:v>29</c:v>
                </c:pt>
                <c:pt idx="8">
                  <c:v>35</c:v>
                </c:pt>
                <c:pt idx="9">
                  <c:v>105</c:v>
                </c:pt>
                <c:pt idx="10">
                  <c:v>124</c:v>
                </c:pt>
                <c:pt idx="11">
                  <c:v>92</c:v>
                </c:pt>
                <c:pt idx="12">
                  <c:v>194</c:v>
                </c:pt>
                <c:pt idx="13">
                  <c:v>132</c:v>
                </c:pt>
                <c:pt idx="14">
                  <c:v>74</c:v>
                </c:pt>
                <c:pt idx="15">
                  <c:v>110</c:v>
                </c:pt>
                <c:pt idx="16">
                  <c:v>121</c:v>
                </c:pt>
                <c:pt idx="17">
                  <c:v>63</c:v>
                </c:pt>
                <c:pt idx="18">
                  <c:v>87</c:v>
                </c:pt>
                <c:pt idx="19">
                  <c:v>186</c:v>
                </c:pt>
                <c:pt idx="20">
                  <c:v>166</c:v>
                </c:pt>
                <c:pt idx="21">
                  <c:v>309</c:v>
                </c:pt>
                <c:pt idx="22">
                  <c:v>866</c:v>
                </c:pt>
                <c:pt idx="23">
                  <c:v>368</c:v>
                </c:pt>
                <c:pt idx="24">
                  <c:v>351</c:v>
                </c:pt>
                <c:pt idx="25">
                  <c:v>541</c:v>
                </c:pt>
                <c:pt idx="26">
                  <c:v>457</c:v>
                </c:pt>
                <c:pt idx="27">
                  <c:v>335</c:v>
                </c:pt>
                <c:pt idx="28">
                  <c:v>586</c:v>
                </c:pt>
                <c:pt idx="29">
                  <c:v>633</c:v>
                </c:pt>
                <c:pt idx="31">
                  <c:v>239</c:v>
                </c:pt>
                <c:pt idx="32">
                  <c:v>397</c:v>
                </c:pt>
                <c:pt idx="33">
                  <c:v>275</c:v>
                </c:pt>
                <c:pt idx="34">
                  <c:v>409</c:v>
                </c:pt>
                <c:pt idx="35">
                  <c:v>443</c:v>
                </c:pt>
                <c:pt idx="36">
                  <c:v>383</c:v>
                </c:pt>
                <c:pt idx="37">
                  <c:v>400</c:v>
                </c:pt>
                <c:pt idx="38">
                  <c:v>449</c:v>
                </c:pt>
                <c:pt idx="39">
                  <c:v>510</c:v>
                </c:pt>
                <c:pt idx="40">
                  <c:v>356</c:v>
                </c:pt>
                <c:pt idx="41">
                  <c:v>430</c:v>
                </c:pt>
                <c:pt idx="42">
                  <c:v>725</c:v>
                </c:pt>
                <c:pt idx="43">
                  <c:v>283</c:v>
                </c:pt>
                <c:pt idx="44">
                  <c:v>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CF-4985-8268-01114A1DB10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56678456"/>
        <c:axId val="256681592"/>
      </c:barChart>
      <c:catAx>
        <c:axId val="256678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56681592"/>
        <c:crosses val="autoZero"/>
        <c:auto val="1"/>
        <c:lblAlgn val="ctr"/>
        <c:lblOffset val="100"/>
        <c:noMultiLvlLbl val="0"/>
      </c:catAx>
      <c:valAx>
        <c:axId val="2566815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66784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Actual infected patients</c:v>
          </c:tx>
          <c:invertIfNegative val="0"/>
          <c:cat>
            <c:numRef>
              <c:f>Sheet1!$B$4:$B$137</c:f>
              <c:numCache>
                <c:formatCode>d\-mmm</c:formatCode>
                <c:ptCount val="134"/>
                <c:pt idx="0">
                  <c:v>43894</c:v>
                </c:pt>
                <c:pt idx="1">
                  <c:v>43895</c:v>
                </c:pt>
                <c:pt idx="2">
                  <c:v>43896</c:v>
                </c:pt>
                <c:pt idx="3">
                  <c:v>43897</c:v>
                </c:pt>
                <c:pt idx="4">
                  <c:v>43898</c:v>
                </c:pt>
                <c:pt idx="5">
                  <c:v>43899</c:v>
                </c:pt>
                <c:pt idx="6">
                  <c:v>43900</c:v>
                </c:pt>
                <c:pt idx="7">
                  <c:v>43901</c:v>
                </c:pt>
                <c:pt idx="8">
                  <c:v>43902</c:v>
                </c:pt>
                <c:pt idx="9">
                  <c:v>43903</c:v>
                </c:pt>
                <c:pt idx="10">
                  <c:v>43904</c:v>
                </c:pt>
                <c:pt idx="11">
                  <c:v>43905</c:v>
                </c:pt>
                <c:pt idx="12">
                  <c:v>43906</c:v>
                </c:pt>
                <c:pt idx="13">
                  <c:v>43907</c:v>
                </c:pt>
                <c:pt idx="14">
                  <c:v>43908</c:v>
                </c:pt>
                <c:pt idx="15">
                  <c:v>43909</c:v>
                </c:pt>
                <c:pt idx="16">
                  <c:v>43910</c:v>
                </c:pt>
                <c:pt idx="17">
                  <c:v>43911</c:v>
                </c:pt>
                <c:pt idx="18">
                  <c:v>43912</c:v>
                </c:pt>
                <c:pt idx="19">
                  <c:v>43913</c:v>
                </c:pt>
                <c:pt idx="20">
                  <c:v>43914</c:v>
                </c:pt>
                <c:pt idx="21">
                  <c:v>43915</c:v>
                </c:pt>
                <c:pt idx="22">
                  <c:v>43916</c:v>
                </c:pt>
                <c:pt idx="23">
                  <c:v>43917</c:v>
                </c:pt>
                <c:pt idx="24">
                  <c:v>43918</c:v>
                </c:pt>
                <c:pt idx="25">
                  <c:v>43919</c:v>
                </c:pt>
                <c:pt idx="26">
                  <c:v>43920</c:v>
                </c:pt>
                <c:pt idx="27">
                  <c:v>43921</c:v>
                </c:pt>
                <c:pt idx="28">
                  <c:v>43922</c:v>
                </c:pt>
                <c:pt idx="29">
                  <c:v>43923</c:v>
                </c:pt>
                <c:pt idx="31">
                  <c:v>43924</c:v>
                </c:pt>
                <c:pt idx="32">
                  <c:v>43925</c:v>
                </c:pt>
                <c:pt idx="33">
                  <c:v>43926</c:v>
                </c:pt>
                <c:pt idx="34">
                  <c:v>43927</c:v>
                </c:pt>
                <c:pt idx="35">
                  <c:v>43928</c:v>
                </c:pt>
                <c:pt idx="36">
                  <c:v>43929</c:v>
                </c:pt>
                <c:pt idx="37">
                  <c:v>43930</c:v>
                </c:pt>
                <c:pt idx="38">
                  <c:v>43931</c:v>
                </c:pt>
                <c:pt idx="39">
                  <c:v>43932</c:v>
                </c:pt>
                <c:pt idx="40">
                  <c:v>43933</c:v>
                </c:pt>
                <c:pt idx="41">
                  <c:v>43934</c:v>
                </c:pt>
                <c:pt idx="42">
                  <c:v>43935</c:v>
                </c:pt>
                <c:pt idx="43">
                  <c:v>43936</c:v>
                </c:pt>
                <c:pt idx="44">
                  <c:v>43937</c:v>
                </c:pt>
                <c:pt idx="45">
                  <c:v>43938</c:v>
                </c:pt>
                <c:pt idx="46">
                  <c:v>43939</c:v>
                </c:pt>
                <c:pt idx="47">
                  <c:v>43940</c:v>
                </c:pt>
                <c:pt idx="48">
                  <c:v>43941</c:v>
                </c:pt>
                <c:pt idx="49">
                  <c:v>43942</c:v>
                </c:pt>
                <c:pt idx="50">
                  <c:v>43943</c:v>
                </c:pt>
                <c:pt idx="51">
                  <c:v>43944</c:v>
                </c:pt>
                <c:pt idx="52">
                  <c:v>43945</c:v>
                </c:pt>
                <c:pt idx="53">
                  <c:v>43946</c:v>
                </c:pt>
                <c:pt idx="54">
                  <c:v>43947</c:v>
                </c:pt>
                <c:pt idx="55">
                  <c:v>43948</c:v>
                </c:pt>
                <c:pt idx="56">
                  <c:v>43949</c:v>
                </c:pt>
                <c:pt idx="57">
                  <c:v>43950</c:v>
                </c:pt>
                <c:pt idx="58">
                  <c:v>43951</c:v>
                </c:pt>
                <c:pt idx="59">
                  <c:v>43952</c:v>
                </c:pt>
                <c:pt idx="60">
                  <c:v>43953</c:v>
                </c:pt>
                <c:pt idx="61">
                  <c:v>43954</c:v>
                </c:pt>
                <c:pt idx="62">
                  <c:v>43955</c:v>
                </c:pt>
                <c:pt idx="63">
                  <c:v>43956</c:v>
                </c:pt>
                <c:pt idx="64">
                  <c:v>43957</c:v>
                </c:pt>
                <c:pt idx="65">
                  <c:v>43958</c:v>
                </c:pt>
                <c:pt idx="66">
                  <c:v>43959</c:v>
                </c:pt>
                <c:pt idx="67">
                  <c:v>43960</c:v>
                </c:pt>
                <c:pt idx="68">
                  <c:v>43961</c:v>
                </c:pt>
                <c:pt idx="69">
                  <c:v>43962</c:v>
                </c:pt>
                <c:pt idx="70">
                  <c:v>43963</c:v>
                </c:pt>
                <c:pt idx="71">
                  <c:v>43964</c:v>
                </c:pt>
                <c:pt idx="72">
                  <c:v>43965</c:v>
                </c:pt>
                <c:pt idx="73">
                  <c:v>43966</c:v>
                </c:pt>
                <c:pt idx="74">
                  <c:v>43967</c:v>
                </c:pt>
                <c:pt idx="75">
                  <c:v>43968</c:v>
                </c:pt>
                <c:pt idx="76">
                  <c:v>43969</c:v>
                </c:pt>
                <c:pt idx="77">
                  <c:v>43970</c:v>
                </c:pt>
                <c:pt idx="78">
                  <c:v>43971</c:v>
                </c:pt>
                <c:pt idx="79">
                  <c:v>43972</c:v>
                </c:pt>
                <c:pt idx="80">
                  <c:v>43973</c:v>
                </c:pt>
                <c:pt idx="81">
                  <c:v>43974</c:v>
                </c:pt>
                <c:pt idx="82">
                  <c:v>43975</c:v>
                </c:pt>
                <c:pt idx="83">
                  <c:v>43976</c:v>
                </c:pt>
                <c:pt idx="84">
                  <c:v>43977</c:v>
                </c:pt>
                <c:pt idx="85">
                  <c:v>43978</c:v>
                </c:pt>
                <c:pt idx="86">
                  <c:v>43979</c:v>
                </c:pt>
                <c:pt idx="87">
                  <c:v>43980</c:v>
                </c:pt>
                <c:pt idx="88">
                  <c:v>43981</c:v>
                </c:pt>
                <c:pt idx="89">
                  <c:v>43982</c:v>
                </c:pt>
                <c:pt idx="90">
                  <c:v>43983</c:v>
                </c:pt>
                <c:pt idx="91">
                  <c:v>43984</c:v>
                </c:pt>
                <c:pt idx="92">
                  <c:v>43985</c:v>
                </c:pt>
                <c:pt idx="93">
                  <c:v>43986</c:v>
                </c:pt>
                <c:pt idx="94">
                  <c:v>43987</c:v>
                </c:pt>
                <c:pt idx="95">
                  <c:v>43988</c:v>
                </c:pt>
                <c:pt idx="96">
                  <c:v>43989</c:v>
                </c:pt>
                <c:pt idx="97">
                  <c:v>43990</c:v>
                </c:pt>
                <c:pt idx="98">
                  <c:v>43991</c:v>
                </c:pt>
                <c:pt idx="99">
                  <c:v>43992</c:v>
                </c:pt>
                <c:pt idx="100">
                  <c:v>43993</c:v>
                </c:pt>
                <c:pt idx="101">
                  <c:v>43994</c:v>
                </c:pt>
                <c:pt idx="102">
                  <c:v>43995</c:v>
                </c:pt>
                <c:pt idx="103">
                  <c:v>43996</c:v>
                </c:pt>
                <c:pt idx="104">
                  <c:v>43997</c:v>
                </c:pt>
                <c:pt idx="105">
                  <c:v>43998</c:v>
                </c:pt>
                <c:pt idx="106">
                  <c:v>43999</c:v>
                </c:pt>
                <c:pt idx="107">
                  <c:v>44000</c:v>
                </c:pt>
                <c:pt idx="108">
                  <c:v>44001</c:v>
                </c:pt>
                <c:pt idx="109">
                  <c:v>44002</c:v>
                </c:pt>
                <c:pt idx="110">
                  <c:v>44003</c:v>
                </c:pt>
                <c:pt idx="111">
                  <c:v>44004</c:v>
                </c:pt>
                <c:pt idx="112">
                  <c:v>44005</c:v>
                </c:pt>
                <c:pt idx="113">
                  <c:v>44006</c:v>
                </c:pt>
                <c:pt idx="114">
                  <c:v>44007</c:v>
                </c:pt>
                <c:pt idx="115">
                  <c:v>44008</c:v>
                </c:pt>
                <c:pt idx="116">
                  <c:v>44009</c:v>
                </c:pt>
                <c:pt idx="117">
                  <c:v>44010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44016</c:v>
                </c:pt>
                <c:pt idx="124">
                  <c:v>44017</c:v>
                </c:pt>
                <c:pt idx="125">
                  <c:v>44018</c:v>
                </c:pt>
                <c:pt idx="126">
                  <c:v>44019</c:v>
                </c:pt>
                <c:pt idx="127">
                  <c:v>44020</c:v>
                </c:pt>
                <c:pt idx="128">
                  <c:v>44021</c:v>
                </c:pt>
                <c:pt idx="129">
                  <c:v>44022</c:v>
                </c:pt>
                <c:pt idx="130">
                  <c:v>44023</c:v>
                </c:pt>
                <c:pt idx="131">
                  <c:v>44024</c:v>
                </c:pt>
                <c:pt idx="132">
                  <c:v>44025</c:v>
                </c:pt>
                <c:pt idx="133">
                  <c:v>44026</c:v>
                </c:pt>
              </c:numCache>
            </c:numRef>
          </c:cat>
          <c:val>
            <c:numRef>
              <c:f>Sheet1!$E$4:$E$137</c:f>
              <c:numCache>
                <c:formatCode>General</c:formatCode>
                <c:ptCount val="1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8</c:v>
                </c:pt>
                <c:pt idx="11">
                  <c:v>8</c:v>
                </c:pt>
                <c:pt idx="12">
                  <c:v>10</c:v>
                </c:pt>
                <c:pt idx="13">
                  <c:v>16</c:v>
                </c:pt>
                <c:pt idx="14">
                  <c:v>7</c:v>
                </c:pt>
                <c:pt idx="15">
                  <c:v>9</c:v>
                </c:pt>
                <c:pt idx="16">
                  <c:v>13</c:v>
                </c:pt>
                <c:pt idx="17">
                  <c:v>4</c:v>
                </c:pt>
                <c:pt idx="18">
                  <c:v>5</c:v>
                </c:pt>
                <c:pt idx="19">
                  <c:v>15</c:v>
                </c:pt>
                <c:pt idx="20">
                  <c:v>5</c:v>
                </c:pt>
                <c:pt idx="21">
                  <c:v>0</c:v>
                </c:pt>
                <c:pt idx="22">
                  <c:v>4</c:v>
                </c:pt>
                <c:pt idx="23">
                  <c:v>0</c:v>
                </c:pt>
                <c:pt idx="24">
                  <c:v>7</c:v>
                </c:pt>
                <c:pt idx="25">
                  <c:v>4</c:v>
                </c:pt>
                <c:pt idx="26">
                  <c:v>5</c:v>
                </c:pt>
                <c:pt idx="27">
                  <c:v>21</c:v>
                </c:pt>
                <c:pt idx="28">
                  <c:v>3</c:v>
                </c:pt>
                <c:pt idx="29">
                  <c:v>5</c:v>
                </c:pt>
                <c:pt idx="31">
                  <c:v>8</c:v>
                </c:pt>
                <c:pt idx="32">
                  <c:v>7</c:v>
                </c:pt>
                <c:pt idx="33">
                  <c:v>10</c:v>
                </c:pt>
                <c:pt idx="34">
                  <c:v>2</c:v>
                </c:pt>
                <c:pt idx="35">
                  <c:v>7</c:v>
                </c:pt>
                <c:pt idx="36">
                  <c:v>4</c:v>
                </c:pt>
                <c:pt idx="37">
                  <c:v>1</c:v>
                </c:pt>
                <c:pt idx="38">
                  <c:v>0</c:v>
                </c:pt>
                <c:pt idx="39">
                  <c:v>8</c:v>
                </c:pt>
                <c:pt idx="40">
                  <c:v>12</c:v>
                </c:pt>
                <c:pt idx="41">
                  <c:v>7</c:v>
                </c:pt>
                <c:pt idx="42">
                  <c:v>16</c:v>
                </c:pt>
                <c:pt idx="43">
                  <c:v>5</c:v>
                </c:pt>
                <c:pt idx="44">
                  <c:v>0</c:v>
                </c:pt>
                <c:pt idx="45">
                  <c:v>6</c:v>
                </c:pt>
                <c:pt idx="46">
                  <c:v>10</c:v>
                </c:pt>
                <c:pt idx="47">
                  <c:v>17</c:v>
                </c:pt>
                <c:pt idx="48">
                  <c:v>33</c:v>
                </c:pt>
                <c:pt idx="49">
                  <c:v>6</c:v>
                </c:pt>
                <c:pt idx="50">
                  <c:v>20</c:v>
                </c:pt>
                <c:pt idx="51">
                  <c:v>38</c:v>
                </c:pt>
                <c:pt idx="52">
                  <c:v>49</c:v>
                </c:pt>
                <c:pt idx="53">
                  <c:v>35</c:v>
                </c:pt>
                <c:pt idx="54">
                  <c:v>71</c:v>
                </c:pt>
                <c:pt idx="55">
                  <c:v>65</c:v>
                </c:pt>
                <c:pt idx="56">
                  <c:v>31</c:v>
                </c:pt>
                <c:pt idx="57">
                  <c:v>30</c:v>
                </c:pt>
                <c:pt idx="58">
                  <c:v>14</c:v>
                </c:pt>
                <c:pt idx="59">
                  <c:v>27</c:v>
                </c:pt>
                <c:pt idx="60">
                  <c:v>12</c:v>
                </c:pt>
                <c:pt idx="61">
                  <c:v>16</c:v>
                </c:pt>
                <c:pt idx="62">
                  <c:v>33</c:v>
                </c:pt>
                <c:pt idx="63">
                  <c:v>20</c:v>
                </c:pt>
                <c:pt idx="64">
                  <c:v>26</c:v>
                </c:pt>
                <c:pt idx="65">
                  <c:v>26</c:v>
                </c:pt>
                <c:pt idx="66">
                  <c:v>12</c:v>
                </c:pt>
                <c:pt idx="67">
                  <c:v>12</c:v>
                </c:pt>
                <c:pt idx="68">
                  <c:v>9</c:v>
                </c:pt>
                <c:pt idx="69">
                  <c:v>7</c:v>
                </c:pt>
                <c:pt idx="70">
                  <c:v>26</c:v>
                </c:pt>
                <c:pt idx="71">
                  <c:v>4</c:v>
                </c:pt>
                <c:pt idx="72">
                  <c:v>32</c:v>
                </c:pt>
                <c:pt idx="73">
                  <c:v>10</c:v>
                </c:pt>
                <c:pt idx="74">
                  <c:v>22</c:v>
                </c:pt>
                <c:pt idx="75">
                  <c:v>24</c:v>
                </c:pt>
                <c:pt idx="76">
                  <c:v>11</c:v>
                </c:pt>
                <c:pt idx="77">
                  <c:v>31</c:v>
                </c:pt>
                <c:pt idx="78">
                  <c:v>5</c:v>
                </c:pt>
                <c:pt idx="79">
                  <c:v>20</c:v>
                </c:pt>
                <c:pt idx="80">
                  <c:v>20</c:v>
                </c:pt>
                <c:pt idx="81">
                  <c:v>21</c:v>
                </c:pt>
                <c:pt idx="82">
                  <c:v>52</c:v>
                </c:pt>
                <c:pt idx="83">
                  <c:v>41</c:v>
                </c:pt>
                <c:pt idx="84">
                  <c:v>137</c:v>
                </c:pt>
                <c:pt idx="85">
                  <c:v>150</c:v>
                </c:pt>
                <c:pt idx="86">
                  <c:v>61</c:v>
                </c:pt>
                <c:pt idx="87">
                  <c:v>28</c:v>
                </c:pt>
                <c:pt idx="88">
                  <c:v>55</c:v>
                </c:pt>
                <c:pt idx="89">
                  <c:v>20</c:v>
                </c:pt>
                <c:pt idx="90">
                  <c:v>10</c:v>
                </c:pt>
                <c:pt idx="91">
                  <c:v>40</c:v>
                </c:pt>
                <c:pt idx="92">
                  <c:v>52</c:v>
                </c:pt>
                <c:pt idx="93">
                  <c:v>62</c:v>
                </c:pt>
                <c:pt idx="94">
                  <c:v>4</c:v>
                </c:pt>
                <c:pt idx="95">
                  <c:v>13</c:v>
                </c:pt>
                <c:pt idx="96">
                  <c:v>21</c:v>
                </c:pt>
                <c:pt idx="97">
                  <c:v>22</c:v>
                </c:pt>
                <c:pt idx="98">
                  <c:v>2</c:v>
                </c:pt>
                <c:pt idx="99">
                  <c:v>10</c:v>
                </c:pt>
                <c:pt idx="100">
                  <c:v>8</c:v>
                </c:pt>
                <c:pt idx="101">
                  <c:v>3</c:v>
                </c:pt>
                <c:pt idx="102">
                  <c:v>4</c:v>
                </c:pt>
                <c:pt idx="103">
                  <c:v>5</c:v>
                </c:pt>
                <c:pt idx="104">
                  <c:v>16</c:v>
                </c:pt>
                <c:pt idx="105">
                  <c:v>10</c:v>
                </c:pt>
                <c:pt idx="106">
                  <c:v>9</c:v>
                </c:pt>
                <c:pt idx="107">
                  <c:v>22</c:v>
                </c:pt>
                <c:pt idx="108">
                  <c:v>4</c:v>
                </c:pt>
                <c:pt idx="109">
                  <c:v>0</c:v>
                </c:pt>
                <c:pt idx="110">
                  <c:v>0</c:v>
                </c:pt>
                <c:pt idx="111">
                  <c:v>1</c:v>
                </c:pt>
                <c:pt idx="112">
                  <c:v>40</c:v>
                </c:pt>
                <c:pt idx="113">
                  <c:v>10</c:v>
                </c:pt>
                <c:pt idx="114">
                  <c:v>9</c:v>
                </c:pt>
                <c:pt idx="115">
                  <c:v>4</c:v>
                </c:pt>
                <c:pt idx="116">
                  <c:v>19</c:v>
                </c:pt>
                <c:pt idx="117">
                  <c:v>4</c:v>
                </c:pt>
                <c:pt idx="118">
                  <c:v>2</c:v>
                </c:pt>
                <c:pt idx="119">
                  <c:v>8</c:v>
                </c:pt>
                <c:pt idx="120">
                  <c:v>7</c:v>
                </c:pt>
                <c:pt idx="121">
                  <c:v>12</c:v>
                </c:pt>
                <c:pt idx="122">
                  <c:v>3</c:v>
                </c:pt>
                <c:pt idx="123">
                  <c:v>5</c:v>
                </c:pt>
                <c:pt idx="124">
                  <c:v>2</c:v>
                </c:pt>
                <c:pt idx="125">
                  <c:v>1</c:v>
                </c:pt>
                <c:pt idx="126">
                  <c:v>4</c:v>
                </c:pt>
                <c:pt idx="127">
                  <c:v>13</c:v>
                </c:pt>
                <c:pt idx="128">
                  <c:v>60</c:v>
                </c:pt>
                <c:pt idx="129">
                  <c:v>300</c:v>
                </c:pt>
                <c:pt idx="130">
                  <c:v>57</c:v>
                </c:pt>
                <c:pt idx="131">
                  <c:v>106</c:v>
                </c:pt>
                <c:pt idx="132">
                  <c:v>29</c:v>
                </c:pt>
                <c:pt idx="133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27-4626-81AD-47E0459A5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6680024"/>
        <c:axId val="256684728"/>
      </c:barChart>
      <c:dateAx>
        <c:axId val="256680024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256684728"/>
        <c:crosses val="autoZero"/>
        <c:auto val="1"/>
        <c:lblOffset val="100"/>
        <c:baseTimeUnit val="days"/>
      </c:dateAx>
      <c:valAx>
        <c:axId val="2566847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66800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Geometric</a:t>
            </a:r>
            <a:r>
              <a:rPr lang="en-US" baseline="0"/>
              <a:t> Brownian simulation Vs Actual Data plot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Sheet2!$F$13:$F$49</c:f>
              <c:numCache>
                <c:formatCode>General</c:formatCode>
                <c:ptCount val="37"/>
                <c:pt idx="0">
                  <c:v>17.096011088685401</c:v>
                </c:pt>
                <c:pt idx="1">
                  <c:v>25.469635196740089</c:v>
                </c:pt>
                <c:pt idx="2">
                  <c:v>34.697336067050159</c:v>
                </c:pt>
                <c:pt idx="3">
                  <c:v>43.986820508214457</c:v>
                </c:pt>
                <c:pt idx="4">
                  <c:v>53.12637427970202</c:v>
                </c:pt>
                <c:pt idx="5">
                  <c:v>63.404311955427673</c:v>
                </c:pt>
                <c:pt idx="6">
                  <c:v>72.85628205553833</c:v>
                </c:pt>
                <c:pt idx="7">
                  <c:v>80.785041631858562</c:v>
                </c:pt>
                <c:pt idx="8">
                  <c:v>87.053209618984368</c:v>
                </c:pt>
                <c:pt idx="9">
                  <c:v>93.101636306384506</c:v>
                </c:pt>
                <c:pt idx="10">
                  <c:v>99.868956684029428</c:v>
                </c:pt>
                <c:pt idx="11">
                  <c:v>106.68688576194756</c:v>
                </c:pt>
                <c:pt idx="12">
                  <c:v>115.17623462530977</c:v>
                </c:pt>
                <c:pt idx="13">
                  <c:v>123.3422330797402</c:v>
                </c:pt>
                <c:pt idx="14">
                  <c:v>130.64666811274893</c:v>
                </c:pt>
                <c:pt idx="15">
                  <c:v>138.36847976232582</c:v>
                </c:pt>
                <c:pt idx="16">
                  <c:v>144.42261704617766</c:v>
                </c:pt>
                <c:pt idx="17">
                  <c:v>150.24965509955126</c:v>
                </c:pt>
                <c:pt idx="18">
                  <c:v>157.32050536177155</c:v>
                </c:pt>
                <c:pt idx="19">
                  <c:v>163.31537558661014</c:v>
                </c:pt>
                <c:pt idx="20">
                  <c:v>170.45685689187434</c:v>
                </c:pt>
                <c:pt idx="21">
                  <c:v>178.66732769789672</c:v>
                </c:pt>
                <c:pt idx="22">
                  <c:v>187.29711512552606</c:v>
                </c:pt>
                <c:pt idx="23">
                  <c:v>196.07024935231559</c:v>
                </c:pt>
                <c:pt idx="24">
                  <c:v>204.47336301478077</c:v>
                </c:pt>
                <c:pt idx="25">
                  <c:v>213.98629413146318</c:v>
                </c:pt>
                <c:pt idx="26">
                  <c:v>223.97312358995569</c:v>
                </c:pt>
                <c:pt idx="27">
                  <c:v>233.99858762340006</c:v>
                </c:pt>
                <c:pt idx="28">
                  <c:v>244.61397807822487</c:v>
                </c:pt>
                <c:pt idx="29">
                  <c:v>256.73480222336002</c:v>
                </c:pt>
                <c:pt idx="30">
                  <c:v>270.35609176454938</c:v>
                </c:pt>
                <c:pt idx="31">
                  <c:v>283.27262995980198</c:v>
                </c:pt>
                <c:pt idx="32">
                  <c:v>298.58448603462057</c:v>
                </c:pt>
                <c:pt idx="33">
                  <c:v>314.22536101075212</c:v>
                </c:pt>
                <c:pt idx="34">
                  <c:v>329.66842838160994</c:v>
                </c:pt>
                <c:pt idx="35">
                  <c:v>344.49011151570966</c:v>
                </c:pt>
                <c:pt idx="36">
                  <c:v>357.82648225037531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14-4BF6-ACFE-9B2BA6512C28}"/>
            </c:ext>
          </c:extLst>
        </c:ser>
        <c:ser>
          <c:idx val="1"/>
          <c:order val="1"/>
          <c:marker>
            <c:symbol val="none"/>
          </c:marker>
          <c:val>
            <c:numRef>
              <c:f>Sheet2!$I$13:$I$49</c:f>
              <c:numCache>
                <c:formatCode>General</c:formatCode>
                <c:ptCount val="37"/>
                <c:pt idx="0">
                  <c:v>17</c:v>
                </c:pt>
                <c:pt idx="1">
                  <c:v>27</c:v>
                </c:pt>
                <c:pt idx="2">
                  <c:v>43</c:v>
                </c:pt>
                <c:pt idx="3">
                  <c:v>50</c:v>
                </c:pt>
                <c:pt idx="4">
                  <c:v>59</c:v>
                </c:pt>
                <c:pt idx="5">
                  <c:v>72</c:v>
                </c:pt>
                <c:pt idx="6">
                  <c:v>76</c:v>
                </c:pt>
                <c:pt idx="7">
                  <c:v>81</c:v>
                </c:pt>
                <c:pt idx="8">
                  <c:v>96</c:v>
                </c:pt>
                <c:pt idx="9">
                  <c:v>101</c:v>
                </c:pt>
                <c:pt idx="10">
                  <c:v>101</c:v>
                </c:pt>
                <c:pt idx="11">
                  <c:v>105</c:v>
                </c:pt>
                <c:pt idx="12">
                  <c:v>105</c:v>
                </c:pt>
                <c:pt idx="13">
                  <c:v>112</c:v>
                </c:pt>
                <c:pt idx="14">
                  <c:v>116</c:v>
                </c:pt>
                <c:pt idx="15">
                  <c:v>121</c:v>
                </c:pt>
                <c:pt idx="16">
                  <c:v>142</c:v>
                </c:pt>
                <c:pt idx="17">
                  <c:v>145</c:v>
                </c:pt>
                <c:pt idx="18">
                  <c:v>150</c:v>
                </c:pt>
                <c:pt idx="19">
                  <c:v>158</c:v>
                </c:pt>
                <c:pt idx="20">
                  <c:v>165</c:v>
                </c:pt>
                <c:pt idx="21">
                  <c:v>175</c:v>
                </c:pt>
                <c:pt idx="22">
                  <c:v>177</c:v>
                </c:pt>
                <c:pt idx="23">
                  <c:v>184</c:v>
                </c:pt>
                <c:pt idx="24">
                  <c:v>188</c:v>
                </c:pt>
                <c:pt idx="25">
                  <c:v>189</c:v>
                </c:pt>
                <c:pt idx="26">
                  <c:v>189</c:v>
                </c:pt>
                <c:pt idx="27">
                  <c:v>197</c:v>
                </c:pt>
                <c:pt idx="28">
                  <c:v>209</c:v>
                </c:pt>
                <c:pt idx="29">
                  <c:v>216</c:v>
                </c:pt>
                <c:pt idx="30">
                  <c:v>232</c:v>
                </c:pt>
                <c:pt idx="31">
                  <c:v>237</c:v>
                </c:pt>
                <c:pt idx="32">
                  <c:v>237</c:v>
                </c:pt>
                <c:pt idx="33">
                  <c:v>243</c:v>
                </c:pt>
                <c:pt idx="34">
                  <c:v>253</c:v>
                </c:pt>
                <c:pt idx="35">
                  <c:v>270</c:v>
                </c:pt>
                <c:pt idx="36">
                  <c:v>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14-4BF6-ACFE-9B2BA6512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6683160"/>
        <c:axId val="256683552"/>
      </c:lineChart>
      <c:catAx>
        <c:axId val="256683160"/>
        <c:scaling>
          <c:orientation val="minMax"/>
        </c:scaling>
        <c:delete val="0"/>
        <c:axPos val="b"/>
        <c:majorTickMark val="none"/>
        <c:minorTickMark val="none"/>
        <c:tickLblPos val="nextTo"/>
        <c:crossAx val="256683552"/>
        <c:crosses val="autoZero"/>
        <c:auto val="1"/>
        <c:lblAlgn val="ctr"/>
        <c:lblOffset val="100"/>
        <c:noMultiLvlLbl val="0"/>
      </c:catAx>
      <c:valAx>
        <c:axId val="256683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Patients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566831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Geometric Brownian motion and Actual patients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Predicted patients</c:v>
          </c:tx>
          <c:marker>
            <c:symbol val="none"/>
          </c:marker>
          <c:val>
            <c:numRef>
              <c:f>Sheet7!$E$12:$E$60</c:f>
              <c:numCache>
                <c:formatCode>General</c:formatCode>
                <c:ptCount val="49"/>
                <c:pt idx="0">
                  <c:v>207</c:v>
                </c:pt>
                <c:pt idx="1">
                  <c:v>239.69711017191489</c:v>
                </c:pt>
                <c:pt idx="2">
                  <c:v>276.85731940030144</c:v>
                </c:pt>
                <c:pt idx="3">
                  <c:v>282.82659357764339</c:v>
                </c:pt>
                <c:pt idx="4">
                  <c:v>274.03172612890671</c:v>
                </c:pt>
                <c:pt idx="5">
                  <c:v>284.76333906197374</c:v>
                </c:pt>
                <c:pt idx="6">
                  <c:v>328.47971334557843</c:v>
                </c:pt>
                <c:pt idx="7">
                  <c:v>296.76434993438386</c:v>
                </c:pt>
                <c:pt idx="8">
                  <c:v>271.56204870212792</c:v>
                </c:pt>
                <c:pt idx="9">
                  <c:v>252.38170354346491</c:v>
                </c:pt>
                <c:pt idx="10">
                  <c:v>308.90835921637284</c:v>
                </c:pt>
                <c:pt idx="11">
                  <c:v>339.16826337858822</c:v>
                </c:pt>
                <c:pt idx="12">
                  <c:v>399.04500828456264</c:v>
                </c:pt>
                <c:pt idx="13">
                  <c:v>397.05360558084573</c:v>
                </c:pt>
                <c:pt idx="14">
                  <c:v>431.07788412698346</c:v>
                </c:pt>
                <c:pt idx="15">
                  <c:v>401.50310411940495</c:v>
                </c:pt>
                <c:pt idx="16">
                  <c:v>393.3252720307118</c:v>
                </c:pt>
                <c:pt idx="17">
                  <c:v>453.98968310307231</c:v>
                </c:pt>
                <c:pt idx="18">
                  <c:v>416.5667536609497</c:v>
                </c:pt>
                <c:pt idx="19">
                  <c:v>461.82646040590805</c:v>
                </c:pt>
                <c:pt idx="20">
                  <c:v>438.93101950272182</c:v>
                </c:pt>
                <c:pt idx="21">
                  <c:v>495.69099569213938</c:v>
                </c:pt>
                <c:pt idx="22">
                  <c:v>499.18424370266467</c:v>
                </c:pt>
                <c:pt idx="23">
                  <c:v>526.87124241108927</c:v>
                </c:pt>
                <c:pt idx="24">
                  <c:v>567.97902463734738</c:v>
                </c:pt>
                <c:pt idx="25">
                  <c:v>571.14272046596921</c:v>
                </c:pt>
                <c:pt idx="26">
                  <c:v>584.26650325357787</c:v>
                </c:pt>
                <c:pt idx="27">
                  <c:v>682.26483955452818</c:v>
                </c:pt>
                <c:pt idx="28">
                  <c:v>739.61649352867835</c:v>
                </c:pt>
                <c:pt idx="29">
                  <c:v>729.76713499559276</c:v>
                </c:pt>
                <c:pt idx="30">
                  <c:v>699.98661004055782</c:v>
                </c:pt>
                <c:pt idx="31">
                  <c:v>719.54663236760973</c:v>
                </c:pt>
                <c:pt idx="32">
                  <c:v>847.71722065299105</c:v>
                </c:pt>
                <c:pt idx="33">
                  <c:v>849.31571237289029</c:v>
                </c:pt>
                <c:pt idx="34">
                  <c:v>856.03047372325295</c:v>
                </c:pt>
                <c:pt idx="35">
                  <c:v>905.59796604552309</c:v>
                </c:pt>
                <c:pt idx="36">
                  <c:v>977.56472671420102</c:v>
                </c:pt>
                <c:pt idx="37">
                  <c:v>864.63629321930716</c:v>
                </c:pt>
                <c:pt idx="38">
                  <c:v>868.12173340310278</c:v>
                </c:pt>
                <c:pt idx="39">
                  <c:v>861.27345869017608</c:v>
                </c:pt>
                <c:pt idx="40">
                  <c:v>935.35990486079788</c:v>
                </c:pt>
                <c:pt idx="41">
                  <c:v>907.48958108209376</c:v>
                </c:pt>
                <c:pt idx="42">
                  <c:v>866.24757719732395</c:v>
                </c:pt>
                <c:pt idx="43">
                  <c:v>869.02169695598559</c:v>
                </c:pt>
                <c:pt idx="44">
                  <c:v>933.35775520179891</c:v>
                </c:pt>
                <c:pt idx="45">
                  <c:v>943.96696498008032</c:v>
                </c:pt>
                <c:pt idx="46">
                  <c:v>1013.8954302996615</c:v>
                </c:pt>
                <c:pt idx="47">
                  <c:v>971.73033749503736</c:v>
                </c:pt>
                <c:pt idx="48">
                  <c:v>1052.6232412624986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54-4748-A8CF-551908027CE3}"/>
            </c:ext>
          </c:extLst>
        </c:ser>
        <c:ser>
          <c:idx val="1"/>
          <c:order val="1"/>
          <c:tx>
            <c:v>Actual patients</c:v>
          </c:tx>
          <c:marker>
            <c:symbol val="none"/>
          </c:marker>
          <c:val>
            <c:numRef>
              <c:f>Sheet7!$J$12:$J$49</c:f>
              <c:numCache>
                <c:formatCode>General</c:formatCode>
                <c:ptCount val="38"/>
                <c:pt idx="0">
                  <c:v>207</c:v>
                </c:pt>
                <c:pt idx="1">
                  <c:v>29</c:v>
                </c:pt>
                <c:pt idx="2">
                  <c:v>35</c:v>
                </c:pt>
                <c:pt idx="3">
                  <c:v>105</c:v>
                </c:pt>
                <c:pt idx="4">
                  <c:v>124</c:v>
                </c:pt>
                <c:pt idx="5">
                  <c:v>92</c:v>
                </c:pt>
                <c:pt idx="6">
                  <c:v>194</c:v>
                </c:pt>
                <c:pt idx="7">
                  <c:v>132</c:v>
                </c:pt>
                <c:pt idx="8">
                  <c:v>74</c:v>
                </c:pt>
                <c:pt idx="9">
                  <c:v>110</c:v>
                </c:pt>
                <c:pt idx="10">
                  <c:v>121</c:v>
                </c:pt>
                <c:pt idx="11">
                  <c:v>63</c:v>
                </c:pt>
                <c:pt idx="12">
                  <c:v>87</c:v>
                </c:pt>
                <c:pt idx="13">
                  <c:v>186</c:v>
                </c:pt>
                <c:pt idx="14">
                  <c:v>166</c:v>
                </c:pt>
                <c:pt idx="15">
                  <c:v>309</c:v>
                </c:pt>
                <c:pt idx="16">
                  <c:v>866</c:v>
                </c:pt>
                <c:pt idx="17">
                  <c:v>368</c:v>
                </c:pt>
                <c:pt idx="18">
                  <c:v>351</c:v>
                </c:pt>
                <c:pt idx="19">
                  <c:v>541</c:v>
                </c:pt>
                <c:pt idx="20">
                  <c:v>457</c:v>
                </c:pt>
                <c:pt idx="21">
                  <c:v>335</c:v>
                </c:pt>
                <c:pt idx="22">
                  <c:v>586</c:v>
                </c:pt>
                <c:pt idx="23">
                  <c:v>633</c:v>
                </c:pt>
                <c:pt idx="24">
                  <c:v>239</c:v>
                </c:pt>
                <c:pt idx="25">
                  <c:v>397</c:v>
                </c:pt>
                <c:pt idx="26">
                  <c:v>275</c:v>
                </c:pt>
                <c:pt idx="27">
                  <c:v>409</c:v>
                </c:pt>
                <c:pt idx="28">
                  <c:v>443</c:v>
                </c:pt>
                <c:pt idx="29">
                  <c:v>383</c:v>
                </c:pt>
                <c:pt idx="30">
                  <c:v>400</c:v>
                </c:pt>
                <c:pt idx="31">
                  <c:v>449</c:v>
                </c:pt>
                <c:pt idx="32">
                  <c:v>510</c:v>
                </c:pt>
                <c:pt idx="33">
                  <c:v>356</c:v>
                </c:pt>
                <c:pt idx="34">
                  <c:v>430</c:v>
                </c:pt>
                <c:pt idx="35">
                  <c:v>725</c:v>
                </c:pt>
                <c:pt idx="36">
                  <c:v>283</c:v>
                </c:pt>
                <c:pt idx="37">
                  <c:v>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54-4748-A8CF-551908027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5359072"/>
        <c:axId val="255358288"/>
      </c:lineChart>
      <c:catAx>
        <c:axId val="255359072"/>
        <c:scaling>
          <c:orientation val="minMax"/>
        </c:scaling>
        <c:delete val="0"/>
        <c:axPos val="b"/>
        <c:majorTickMark val="none"/>
        <c:minorTickMark val="none"/>
        <c:tickLblPos val="nextTo"/>
        <c:crossAx val="255358288"/>
        <c:crosses val="autoZero"/>
        <c:auto val="1"/>
        <c:lblAlgn val="ctr"/>
        <c:lblOffset val="100"/>
        <c:noMultiLvlLbl val="0"/>
      </c:catAx>
      <c:valAx>
        <c:axId val="2553582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Patients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5535907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latin typeface="Balthazar" pitchFamily="2" charset="0"/>
              </a:rPr>
              <a:t>Geometric Brownian simulation Vs Actual Data plot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1855847125655027E-2"/>
          <c:y val="9.8956935938563237E-2"/>
          <c:w val="0.82519580754233257"/>
          <c:h val="0.73789073588023724"/>
        </c:manualLayout>
      </c:layout>
      <c:lineChart>
        <c:grouping val="standard"/>
        <c:varyColors val="0"/>
        <c:ser>
          <c:idx val="0"/>
          <c:order val="0"/>
          <c:tx>
            <c:v>GBM values</c:v>
          </c:tx>
          <c:spPr>
            <a:ln w="19050"/>
          </c:spPr>
          <c:marker>
            <c:symbol val="none"/>
          </c:marker>
          <c:cat>
            <c:numRef>
              <c:f>Sheet3!$A$3:$A$37</c:f>
              <c:numCache>
                <c:formatCode>d\-mmm</c:formatCode>
                <c:ptCount val="35"/>
                <c:pt idx="0">
                  <c:v>43904</c:v>
                </c:pt>
                <c:pt idx="1">
                  <c:v>43905</c:v>
                </c:pt>
                <c:pt idx="2">
                  <c:v>43906</c:v>
                </c:pt>
                <c:pt idx="3">
                  <c:v>43907</c:v>
                </c:pt>
                <c:pt idx="4">
                  <c:v>43908</c:v>
                </c:pt>
                <c:pt idx="5">
                  <c:v>43909</c:v>
                </c:pt>
                <c:pt idx="6">
                  <c:v>43910</c:v>
                </c:pt>
                <c:pt idx="7">
                  <c:v>43911</c:v>
                </c:pt>
                <c:pt idx="8">
                  <c:v>43912</c:v>
                </c:pt>
                <c:pt idx="9">
                  <c:v>43913</c:v>
                </c:pt>
                <c:pt idx="10">
                  <c:v>43914</c:v>
                </c:pt>
                <c:pt idx="11">
                  <c:v>43915</c:v>
                </c:pt>
                <c:pt idx="12">
                  <c:v>43916</c:v>
                </c:pt>
                <c:pt idx="13">
                  <c:v>43917</c:v>
                </c:pt>
                <c:pt idx="14">
                  <c:v>43918</c:v>
                </c:pt>
                <c:pt idx="15">
                  <c:v>43919</c:v>
                </c:pt>
                <c:pt idx="16">
                  <c:v>43920</c:v>
                </c:pt>
                <c:pt idx="17">
                  <c:v>43921</c:v>
                </c:pt>
                <c:pt idx="18">
                  <c:v>43922</c:v>
                </c:pt>
                <c:pt idx="19">
                  <c:v>43923</c:v>
                </c:pt>
                <c:pt idx="20">
                  <c:v>43924</c:v>
                </c:pt>
                <c:pt idx="21">
                  <c:v>43925</c:v>
                </c:pt>
                <c:pt idx="22">
                  <c:v>43926</c:v>
                </c:pt>
                <c:pt idx="23">
                  <c:v>43927</c:v>
                </c:pt>
                <c:pt idx="24">
                  <c:v>43928</c:v>
                </c:pt>
                <c:pt idx="25">
                  <c:v>43929</c:v>
                </c:pt>
                <c:pt idx="26">
                  <c:v>43930</c:v>
                </c:pt>
                <c:pt idx="27">
                  <c:v>43931</c:v>
                </c:pt>
                <c:pt idx="28">
                  <c:v>43932</c:v>
                </c:pt>
                <c:pt idx="29">
                  <c:v>43933</c:v>
                </c:pt>
                <c:pt idx="30">
                  <c:v>43934</c:v>
                </c:pt>
                <c:pt idx="31">
                  <c:v>43935</c:v>
                </c:pt>
                <c:pt idx="32">
                  <c:v>43936</c:v>
                </c:pt>
                <c:pt idx="33">
                  <c:v>43937</c:v>
                </c:pt>
                <c:pt idx="34">
                  <c:v>43938</c:v>
                </c:pt>
              </c:numCache>
            </c:numRef>
          </c:cat>
          <c:val>
            <c:numRef>
              <c:f>Sheet3!$B$3:$B$37</c:f>
              <c:numCache>
                <c:formatCode>General</c:formatCode>
                <c:ptCount val="35"/>
                <c:pt idx="0">
                  <c:v>15.877189278110741</c:v>
                </c:pt>
                <c:pt idx="1">
                  <c:v>22.014924041470131</c:v>
                </c:pt>
                <c:pt idx="2">
                  <c:v>28.827554026844624</c:v>
                </c:pt>
                <c:pt idx="3">
                  <c:v>35.535729186063456</c:v>
                </c:pt>
                <c:pt idx="4">
                  <c:v>43.208049486299757</c:v>
                </c:pt>
                <c:pt idx="5">
                  <c:v>50.798246921944596</c:v>
                </c:pt>
                <c:pt idx="6">
                  <c:v>57.581715241182074</c:v>
                </c:pt>
                <c:pt idx="7">
                  <c:v>64.439953786101</c:v>
                </c:pt>
                <c:pt idx="8">
                  <c:v>71.411982904569427</c:v>
                </c:pt>
                <c:pt idx="9">
                  <c:v>80.67724430573017</c:v>
                </c:pt>
                <c:pt idx="10">
                  <c:v>89.267400379947588</c:v>
                </c:pt>
                <c:pt idx="11">
                  <c:v>98.147024265059912</c:v>
                </c:pt>
                <c:pt idx="12">
                  <c:v>107.17408795361547</c:v>
                </c:pt>
                <c:pt idx="13">
                  <c:v>117.0866789916825</c:v>
                </c:pt>
                <c:pt idx="14">
                  <c:v>124.94020780718942</c:v>
                </c:pt>
                <c:pt idx="15">
                  <c:v>131.47685641177537</c:v>
                </c:pt>
                <c:pt idx="16">
                  <c:v>137.41182514043473</c:v>
                </c:pt>
                <c:pt idx="17">
                  <c:v>144.46130382792171</c:v>
                </c:pt>
                <c:pt idx="18">
                  <c:v>150.2939936901015</c:v>
                </c:pt>
                <c:pt idx="19">
                  <c:v>155.90598883785319</c:v>
                </c:pt>
                <c:pt idx="20">
                  <c:v>162.5589245507982</c:v>
                </c:pt>
                <c:pt idx="21">
                  <c:v>168.41035509799823</c:v>
                </c:pt>
                <c:pt idx="22">
                  <c:v>174.42906392484184</c:v>
                </c:pt>
                <c:pt idx="23">
                  <c:v>180.00313222059236</c:v>
                </c:pt>
                <c:pt idx="24">
                  <c:v>185.07729289940875</c:v>
                </c:pt>
                <c:pt idx="25">
                  <c:v>190.05016297101733</c:v>
                </c:pt>
                <c:pt idx="26">
                  <c:v>194.21119438820585</c:v>
                </c:pt>
                <c:pt idx="27">
                  <c:v>199.39870002083254</c:v>
                </c:pt>
                <c:pt idx="28">
                  <c:v>205.0466138642293</c:v>
                </c:pt>
                <c:pt idx="29">
                  <c:v>211.11052978058024</c:v>
                </c:pt>
                <c:pt idx="30">
                  <c:v>216.94865670682972</c:v>
                </c:pt>
                <c:pt idx="31">
                  <c:v>221.63908103649862</c:v>
                </c:pt>
                <c:pt idx="32">
                  <c:v>227.10279284915353</c:v>
                </c:pt>
                <c:pt idx="33">
                  <c:v>233.25884754855943</c:v>
                </c:pt>
                <c:pt idx="34">
                  <c:v>239.56083189973882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C0-4752-926C-E88D7819280A}"/>
            </c:ext>
          </c:extLst>
        </c:ser>
        <c:ser>
          <c:idx val="1"/>
          <c:order val="1"/>
          <c:tx>
            <c:v>Actual Data</c:v>
          </c:tx>
          <c:spPr>
            <a:ln w="12700"/>
          </c:spPr>
          <c:marker>
            <c:symbol val="none"/>
          </c:marker>
          <c:cat>
            <c:numRef>
              <c:f>Sheet3!$A$3:$A$37</c:f>
              <c:numCache>
                <c:formatCode>d\-mmm</c:formatCode>
                <c:ptCount val="35"/>
                <c:pt idx="0">
                  <c:v>43904</c:v>
                </c:pt>
                <c:pt idx="1">
                  <c:v>43905</c:v>
                </c:pt>
                <c:pt idx="2">
                  <c:v>43906</c:v>
                </c:pt>
                <c:pt idx="3">
                  <c:v>43907</c:v>
                </c:pt>
                <c:pt idx="4">
                  <c:v>43908</c:v>
                </c:pt>
                <c:pt idx="5">
                  <c:v>43909</c:v>
                </c:pt>
                <c:pt idx="6">
                  <c:v>43910</c:v>
                </c:pt>
                <c:pt idx="7">
                  <c:v>43911</c:v>
                </c:pt>
                <c:pt idx="8">
                  <c:v>43912</c:v>
                </c:pt>
                <c:pt idx="9">
                  <c:v>43913</c:v>
                </c:pt>
                <c:pt idx="10">
                  <c:v>43914</c:v>
                </c:pt>
                <c:pt idx="11">
                  <c:v>43915</c:v>
                </c:pt>
                <c:pt idx="12">
                  <c:v>43916</c:v>
                </c:pt>
                <c:pt idx="13">
                  <c:v>43917</c:v>
                </c:pt>
                <c:pt idx="14">
                  <c:v>43918</c:v>
                </c:pt>
                <c:pt idx="15">
                  <c:v>43919</c:v>
                </c:pt>
                <c:pt idx="16">
                  <c:v>43920</c:v>
                </c:pt>
                <c:pt idx="17">
                  <c:v>43921</c:v>
                </c:pt>
                <c:pt idx="18">
                  <c:v>43922</c:v>
                </c:pt>
                <c:pt idx="19">
                  <c:v>43923</c:v>
                </c:pt>
                <c:pt idx="20">
                  <c:v>43924</c:v>
                </c:pt>
                <c:pt idx="21">
                  <c:v>43925</c:v>
                </c:pt>
                <c:pt idx="22">
                  <c:v>43926</c:v>
                </c:pt>
                <c:pt idx="23">
                  <c:v>43927</c:v>
                </c:pt>
                <c:pt idx="24">
                  <c:v>43928</c:v>
                </c:pt>
                <c:pt idx="25">
                  <c:v>43929</c:v>
                </c:pt>
                <c:pt idx="26">
                  <c:v>43930</c:v>
                </c:pt>
                <c:pt idx="27">
                  <c:v>43931</c:v>
                </c:pt>
                <c:pt idx="28">
                  <c:v>43932</c:v>
                </c:pt>
                <c:pt idx="29">
                  <c:v>43933</c:v>
                </c:pt>
                <c:pt idx="30">
                  <c:v>43934</c:v>
                </c:pt>
                <c:pt idx="31">
                  <c:v>43935</c:v>
                </c:pt>
                <c:pt idx="32">
                  <c:v>43936</c:v>
                </c:pt>
                <c:pt idx="33">
                  <c:v>43937</c:v>
                </c:pt>
                <c:pt idx="34">
                  <c:v>43938</c:v>
                </c:pt>
              </c:numCache>
            </c:numRef>
          </c:cat>
          <c:val>
            <c:numRef>
              <c:f>Sheet3!$C$3:$C$37</c:f>
              <c:numCache>
                <c:formatCode>General</c:formatCode>
                <c:ptCount val="35"/>
                <c:pt idx="0">
                  <c:v>17</c:v>
                </c:pt>
                <c:pt idx="1">
                  <c:v>27</c:v>
                </c:pt>
                <c:pt idx="2">
                  <c:v>43</c:v>
                </c:pt>
                <c:pt idx="3">
                  <c:v>50</c:v>
                </c:pt>
                <c:pt idx="4">
                  <c:v>59</c:v>
                </c:pt>
                <c:pt idx="5">
                  <c:v>72</c:v>
                </c:pt>
                <c:pt idx="6">
                  <c:v>76</c:v>
                </c:pt>
                <c:pt idx="7">
                  <c:v>81</c:v>
                </c:pt>
                <c:pt idx="8">
                  <c:v>96</c:v>
                </c:pt>
                <c:pt idx="9">
                  <c:v>101</c:v>
                </c:pt>
                <c:pt idx="10">
                  <c:v>101</c:v>
                </c:pt>
                <c:pt idx="11">
                  <c:v>105</c:v>
                </c:pt>
                <c:pt idx="12">
                  <c:v>105</c:v>
                </c:pt>
                <c:pt idx="13">
                  <c:v>112</c:v>
                </c:pt>
                <c:pt idx="14">
                  <c:v>116</c:v>
                </c:pt>
                <c:pt idx="15">
                  <c:v>121</c:v>
                </c:pt>
                <c:pt idx="16">
                  <c:v>142</c:v>
                </c:pt>
                <c:pt idx="17">
                  <c:v>145</c:v>
                </c:pt>
                <c:pt idx="18">
                  <c:v>150</c:v>
                </c:pt>
                <c:pt idx="19">
                  <c:v>158</c:v>
                </c:pt>
                <c:pt idx="20">
                  <c:v>165</c:v>
                </c:pt>
                <c:pt idx="21">
                  <c:v>175</c:v>
                </c:pt>
                <c:pt idx="22">
                  <c:v>177</c:v>
                </c:pt>
                <c:pt idx="23">
                  <c:v>184</c:v>
                </c:pt>
                <c:pt idx="24">
                  <c:v>188</c:v>
                </c:pt>
                <c:pt idx="25">
                  <c:v>189</c:v>
                </c:pt>
                <c:pt idx="26">
                  <c:v>189</c:v>
                </c:pt>
                <c:pt idx="27">
                  <c:v>197</c:v>
                </c:pt>
                <c:pt idx="28">
                  <c:v>209</c:v>
                </c:pt>
                <c:pt idx="29">
                  <c:v>216</c:v>
                </c:pt>
                <c:pt idx="30">
                  <c:v>232</c:v>
                </c:pt>
                <c:pt idx="31">
                  <c:v>237</c:v>
                </c:pt>
                <c:pt idx="32">
                  <c:v>237</c:v>
                </c:pt>
                <c:pt idx="33">
                  <c:v>243</c:v>
                </c:pt>
                <c:pt idx="34">
                  <c:v>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C0-4752-926C-E88D78192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smooth val="0"/>
        <c:axId val="328673824"/>
        <c:axId val="328674216"/>
      </c:lineChart>
      <c:dateAx>
        <c:axId val="328673824"/>
        <c:scaling>
          <c:orientation val="minMax"/>
        </c:scaling>
        <c:delete val="0"/>
        <c:axPos val="b"/>
        <c:title>
          <c:layout/>
          <c:overlay val="0"/>
        </c:title>
        <c:numFmt formatCode="d\-mmm" sourceLinked="1"/>
        <c:majorTickMark val="none"/>
        <c:minorTickMark val="none"/>
        <c:tickLblPos val="nextTo"/>
        <c:crossAx val="328674216"/>
        <c:crosses val="autoZero"/>
        <c:auto val="1"/>
        <c:lblOffset val="100"/>
        <c:baseTimeUnit val="days"/>
      </c:dateAx>
      <c:valAx>
        <c:axId val="328674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Patients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286738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accent6"/>
    </a:solidFill>
    <a:ln w="12700" cap="flat" cmpd="sng" algn="ctr">
      <a:solidFill>
        <a:schemeClr val="accent6">
          <a:shade val="50000"/>
        </a:schemeClr>
      </a:solidFill>
      <a:prstDash val="solid"/>
    </a:ln>
    <a:effectLst/>
  </c:spPr>
  <c:txPr>
    <a:bodyPr/>
    <a:lstStyle/>
    <a:p>
      <a:pPr>
        <a:defRPr>
          <a:solidFill>
            <a:schemeClr val="tx1">
              <a:lumMod val="75000"/>
              <a:lumOff val="25000"/>
            </a:schemeClr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Sheet3!$A$3:$A$37</c:f>
              <c:numCache>
                <c:formatCode>d\-mmm</c:formatCode>
                <c:ptCount val="35"/>
                <c:pt idx="0">
                  <c:v>43904</c:v>
                </c:pt>
                <c:pt idx="1">
                  <c:v>43905</c:v>
                </c:pt>
                <c:pt idx="2">
                  <c:v>43906</c:v>
                </c:pt>
                <c:pt idx="3">
                  <c:v>43907</c:v>
                </c:pt>
                <c:pt idx="4">
                  <c:v>43908</c:v>
                </c:pt>
                <c:pt idx="5">
                  <c:v>43909</c:v>
                </c:pt>
                <c:pt idx="6">
                  <c:v>43910</c:v>
                </c:pt>
                <c:pt idx="7">
                  <c:v>43911</c:v>
                </c:pt>
                <c:pt idx="8">
                  <c:v>43912</c:v>
                </c:pt>
                <c:pt idx="9">
                  <c:v>43913</c:v>
                </c:pt>
                <c:pt idx="10">
                  <c:v>43914</c:v>
                </c:pt>
                <c:pt idx="11">
                  <c:v>43915</c:v>
                </c:pt>
                <c:pt idx="12">
                  <c:v>43916</c:v>
                </c:pt>
                <c:pt idx="13">
                  <c:v>43917</c:v>
                </c:pt>
                <c:pt idx="14">
                  <c:v>43918</c:v>
                </c:pt>
                <c:pt idx="15">
                  <c:v>43919</c:v>
                </c:pt>
                <c:pt idx="16">
                  <c:v>43920</c:v>
                </c:pt>
                <c:pt idx="17">
                  <c:v>43921</c:v>
                </c:pt>
                <c:pt idx="18">
                  <c:v>43922</c:v>
                </c:pt>
                <c:pt idx="19">
                  <c:v>43923</c:v>
                </c:pt>
                <c:pt idx="20">
                  <c:v>43924</c:v>
                </c:pt>
                <c:pt idx="21">
                  <c:v>43925</c:v>
                </c:pt>
                <c:pt idx="22">
                  <c:v>43926</c:v>
                </c:pt>
                <c:pt idx="23">
                  <c:v>43927</c:v>
                </c:pt>
                <c:pt idx="24">
                  <c:v>43928</c:v>
                </c:pt>
                <c:pt idx="25">
                  <c:v>43929</c:v>
                </c:pt>
                <c:pt idx="26">
                  <c:v>43930</c:v>
                </c:pt>
                <c:pt idx="27">
                  <c:v>43931</c:v>
                </c:pt>
                <c:pt idx="28">
                  <c:v>43932</c:v>
                </c:pt>
                <c:pt idx="29">
                  <c:v>43933</c:v>
                </c:pt>
                <c:pt idx="30">
                  <c:v>43934</c:v>
                </c:pt>
                <c:pt idx="31">
                  <c:v>43935</c:v>
                </c:pt>
                <c:pt idx="32">
                  <c:v>43936</c:v>
                </c:pt>
                <c:pt idx="33">
                  <c:v>43937</c:v>
                </c:pt>
                <c:pt idx="34">
                  <c:v>43938</c:v>
                </c:pt>
              </c:numCache>
            </c:numRef>
          </c:cat>
          <c:val>
            <c:numRef>
              <c:f>Sheet3!$D$3:$D$37</c:f>
              <c:numCache>
                <c:formatCode>General</c:formatCode>
                <c:ptCount val="35"/>
                <c:pt idx="0">
                  <c:v>1.1228107218892589</c:v>
                </c:pt>
                <c:pt idx="1">
                  <c:v>4.985075958529869</c:v>
                </c:pt>
                <c:pt idx="2">
                  <c:v>14.172445973155376</c:v>
                </c:pt>
                <c:pt idx="3">
                  <c:v>14.464270813936544</c:v>
                </c:pt>
                <c:pt idx="4">
                  <c:v>15.791950513700243</c:v>
                </c:pt>
                <c:pt idx="5">
                  <c:v>21.201753078055404</c:v>
                </c:pt>
                <c:pt idx="6">
                  <c:v>18.418284758817926</c:v>
                </c:pt>
                <c:pt idx="7">
                  <c:v>16.560046213899</c:v>
                </c:pt>
                <c:pt idx="8">
                  <c:v>24.588017095430573</c:v>
                </c:pt>
                <c:pt idx="9">
                  <c:v>20.32275569426983</c:v>
                </c:pt>
                <c:pt idx="10">
                  <c:v>11.732599620052412</c:v>
                </c:pt>
                <c:pt idx="11">
                  <c:v>6.8529757349400882</c:v>
                </c:pt>
                <c:pt idx="12">
                  <c:v>-2.1740879536154694</c:v>
                </c:pt>
                <c:pt idx="13">
                  <c:v>-5.0866789916825041</c:v>
                </c:pt>
                <c:pt idx="14">
                  <c:v>-8.9402078071894238</c:v>
                </c:pt>
                <c:pt idx="15">
                  <c:v>-10.476856411775373</c:v>
                </c:pt>
                <c:pt idx="16">
                  <c:v>4.5881748595652709</c:v>
                </c:pt>
                <c:pt idx="17">
                  <c:v>0.53869617207828924</c:v>
                </c:pt>
                <c:pt idx="18">
                  <c:v>-0.29399369010150167</c:v>
                </c:pt>
                <c:pt idx="19">
                  <c:v>2.0940111621468134</c:v>
                </c:pt>
                <c:pt idx="20">
                  <c:v>2.4410754492018043</c:v>
                </c:pt>
                <c:pt idx="21">
                  <c:v>6.5896449020017656</c:v>
                </c:pt>
                <c:pt idx="22">
                  <c:v>2.5709360751581585</c:v>
                </c:pt>
                <c:pt idx="23">
                  <c:v>3.996867779407637</c:v>
                </c:pt>
                <c:pt idx="24">
                  <c:v>2.9227071005912535</c:v>
                </c:pt>
                <c:pt idx="25">
                  <c:v>-1.050162971017329</c:v>
                </c:pt>
                <c:pt idx="26">
                  <c:v>-5.211194388205854</c:v>
                </c:pt>
                <c:pt idx="27">
                  <c:v>-2.3987000208325355</c:v>
                </c:pt>
                <c:pt idx="28">
                  <c:v>3.9533861357706996</c:v>
                </c:pt>
                <c:pt idx="29">
                  <c:v>4.8894702194197635</c:v>
                </c:pt>
                <c:pt idx="30">
                  <c:v>15.051343293170277</c:v>
                </c:pt>
                <c:pt idx="31">
                  <c:v>15.360918963501376</c:v>
                </c:pt>
                <c:pt idx="32">
                  <c:v>9.8972071508464694</c:v>
                </c:pt>
                <c:pt idx="33">
                  <c:v>9.7411524514405698</c:v>
                </c:pt>
                <c:pt idx="34">
                  <c:v>13.439168100261185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EF-4435-9E3D-9F661F9E9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676960"/>
        <c:axId val="328674608"/>
      </c:lineChart>
      <c:dateAx>
        <c:axId val="328676960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328674608"/>
        <c:crosses val="autoZero"/>
        <c:auto val="1"/>
        <c:lblOffset val="100"/>
        <c:baseTimeUnit val="days"/>
      </c:dateAx>
      <c:valAx>
        <c:axId val="3286746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286769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Residual between GBM values Vs Actual values 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Sheet4!$F$1:$F$35</c:f>
              <c:numCache>
                <c:formatCode>General</c:formatCode>
                <c:ptCount val="35"/>
                <c:pt idx="0">
                  <c:v>1</c:v>
                </c:pt>
                <c:pt idx="1">
                  <c:v>5</c:v>
                </c:pt>
                <c:pt idx="2">
                  <c:v>14</c:v>
                </c:pt>
                <c:pt idx="3">
                  <c:v>14</c:v>
                </c:pt>
                <c:pt idx="4">
                  <c:v>16</c:v>
                </c:pt>
                <c:pt idx="5">
                  <c:v>21</c:v>
                </c:pt>
                <c:pt idx="6">
                  <c:v>18</c:v>
                </c:pt>
                <c:pt idx="7">
                  <c:v>17</c:v>
                </c:pt>
                <c:pt idx="8">
                  <c:v>25</c:v>
                </c:pt>
                <c:pt idx="9">
                  <c:v>20</c:v>
                </c:pt>
                <c:pt idx="10">
                  <c:v>12</c:v>
                </c:pt>
                <c:pt idx="11">
                  <c:v>7</c:v>
                </c:pt>
                <c:pt idx="12">
                  <c:v>-2</c:v>
                </c:pt>
                <c:pt idx="13">
                  <c:v>-5</c:v>
                </c:pt>
                <c:pt idx="14">
                  <c:v>-9</c:v>
                </c:pt>
                <c:pt idx="15">
                  <c:v>-10</c:v>
                </c:pt>
                <c:pt idx="16">
                  <c:v>5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7</c:v>
                </c:pt>
                <c:pt idx="22">
                  <c:v>3</c:v>
                </c:pt>
                <c:pt idx="23">
                  <c:v>4</c:v>
                </c:pt>
                <c:pt idx="24">
                  <c:v>3</c:v>
                </c:pt>
                <c:pt idx="25">
                  <c:v>-1</c:v>
                </c:pt>
                <c:pt idx="26">
                  <c:v>-5</c:v>
                </c:pt>
                <c:pt idx="27">
                  <c:v>-2</c:v>
                </c:pt>
                <c:pt idx="28">
                  <c:v>4</c:v>
                </c:pt>
                <c:pt idx="29">
                  <c:v>5</c:v>
                </c:pt>
                <c:pt idx="30">
                  <c:v>15</c:v>
                </c:pt>
                <c:pt idx="31">
                  <c:v>15</c:v>
                </c:pt>
                <c:pt idx="32">
                  <c:v>10</c:v>
                </c:pt>
                <c:pt idx="33">
                  <c:v>10</c:v>
                </c:pt>
                <c:pt idx="34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C5-4602-8409-159CD7B7D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671080"/>
        <c:axId val="328675392"/>
      </c:lineChart>
      <c:catAx>
        <c:axId val="328671080"/>
        <c:scaling>
          <c:orientation val="minMax"/>
        </c:scaling>
        <c:delete val="0"/>
        <c:axPos val="b"/>
        <c:majorTickMark val="none"/>
        <c:minorTickMark val="none"/>
        <c:tickLblPos val="nextTo"/>
        <c:crossAx val="328675392"/>
        <c:crosses val="autoZero"/>
        <c:auto val="1"/>
        <c:lblAlgn val="ctr"/>
        <c:lblOffset val="100"/>
        <c:noMultiLvlLbl val="0"/>
      </c:catAx>
      <c:valAx>
        <c:axId val="3286753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Different</a:t>
                </a:r>
                <a:r>
                  <a:rPr lang="en-US" baseline="0"/>
                  <a:t> between GBM and Actual values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328671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Sheet6!$C$4</c:f>
              <c:strCache>
                <c:ptCount val="1"/>
                <c:pt idx="0">
                  <c:v>Capacity</c:v>
                </c:pt>
              </c:strCache>
            </c:strRef>
          </c:tx>
          <c:marker>
            <c:symbol val="none"/>
          </c:marker>
          <c:cat>
            <c:multiLvlStrRef>
              <c:f>Sheet6!$A$5:$B$16</c:f>
              <c:multiLvlStrCache>
                <c:ptCount val="12"/>
                <c:lvl>
                  <c:pt idx="0">
                    <c:v>IDH</c:v>
                  </c:pt>
                  <c:pt idx="1">
                    <c:v>BH WELIKANDA</c:v>
                  </c:pt>
                  <c:pt idx="2">
                    <c:v>COLOMBO EAST BH</c:v>
                  </c:pt>
                  <c:pt idx="3">
                    <c:v>IRANAWILA HOSPITAL</c:v>
                  </c:pt>
                  <c:pt idx="4">
                    <c:v>BH MINUWANGODA</c:v>
                  </c:pt>
                  <c:pt idx="5">
                    <c:v>DGH HAMBANTOTA</c:v>
                  </c:pt>
                  <c:pt idx="6">
                    <c:v>DH RABUKKANA</c:v>
                  </c:pt>
                  <c:pt idx="7">
                    <c:v>KABURUGAMUWA</c:v>
                  </c:pt>
                  <c:pt idx="8">
                    <c:v>BH THELDENIYA</c:v>
                  </c:pt>
                  <c:pt idx="9">
                    <c:v>NEVILLE FERNENDO HOSPITAL</c:v>
                  </c:pt>
                  <c:pt idx="10">
                    <c:v>KATHTHANKUDI</c:v>
                  </c:pt>
                  <c:pt idx="11">
                    <c:v>BH HOMAGAMA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</c:lvl>
              </c:multiLvlStrCache>
            </c:multiLvlStrRef>
          </c:cat>
          <c:val>
            <c:numRef>
              <c:f>Sheet6!$C$5:$C$16</c:f>
              <c:numCache>
                <c:formatCode>General</c:formatCode>
                <c:ptCount val="12"/>
                <c:pt idx="0">
                  <c:v>120</c:v>
                </c:pt>
                <c:pt idx="1">
                  <c:v>110</c:v>
                </c:pt>
                <c:pt idx="2">
                  <c:v>90</c:v>
                </c:pt>
                <c:pt idx="3">
                  <c:v>49</c:v>
                </c:pt>
                <c:pt idx="4">
                  <c:v>51</c:v>
                </c:pt>
                <c:pt idx="5">
                  <c:v>186</c:v>
                </c:pt>
                <c:pt idx="6">
                  <c:v>90</c:v>
                </c:pt>
                <c:pt idx="7">
                  <c:v>200</c:v>
                </c:pt>
                <c:pt idx="8">
                  <c:v>96</c:v>
                </c:pt>
                <c:pt idx="9">
                  <c:v>400</c:v>
                </c:pt>
                <c:pt idx="10">
                  <c:v>100</c:v>
                </c:pt>
                <c:pt idx="11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38-4FE7-B65C-8ED5D03AB6ED}"/>
            </c:ext>
          </c:extLst>
        </c:ser>
        <c:ser>
          <c:idx val="1"/>
          <c:order val="1"/>
          <c:tx>
            <c:strRef>
              <c:f>Sheet6!$D$4</c:f>
              <c:strCache>
                <c:ptCount val="1"/>
                <c:pt idx="0">
                  <c:v>patients</c:v>
                </c:pt>
              </c:strCache>
            </c:strRef>
          </c:tx>
          <c:marker>
            <c:symbol val="none"/>
          </c:marker>
          <c:cat>
            <c:multiLvlStrRef>
              <c:f>Sheet6!$A$5:$B$16</c:f>
              <c:multiLvlStrCache>
                <c:ptCount val="12"/>
                <c:lvl>
                  <c:pt idx="0">
                    <c:v>IDH</c:v>
                  </c:pt>
                  <c:pt idx="1">
                    <c:v>BH WELIKANDA</c:v>
                  </c:pt>
                  <c:pt idx="2">
                    <c:v>COLOMBO EAST BH</c:v>
                  </c:pt>
                  <c:pt idx="3">
                    <c:v>IRANAWILA HOSPITAL</c:v>
                  </c:pt>
                  <c:pt idx="4">
                    <c:v>BH MINUWANGODA</c:v>
                  </c:pt>
                  <c:pt idx="5">
                    <c:v>DGH HAMBANTOTA</c:v>
                  </c:pt>
                  <c:pt idx="6">
                    <c:v>DH RABUKKANA</c:v>
                  </c:pt>
                  <c:pt idx="7">
                    <c:v>KABURUGAMUWA</c:v>
                  </c:pt>
                  <c:pt idx="8">
                    <c:v>BH THELDENIYA</c:v>
                  </c:pt>
                  <c:pt idx="9">
                    <c:v>NEVILLE FERNENDO HOSPITAL</c:v>
                  </c:pt>
                  <c:pt idx="10">
                    <c:v>KATHTHANKUDI</c:v>
                  </c:pt>
                  <c:pt idx="11">
                    <c:v>BH HOMAGAMA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</c:lvl>
              </c:multiLvlStrCache>
            </c:multiLvlStrRef>
          </c:cat>
          <c:val>
            <c:numRef>
              <c:f>Sheet6!$D$5:$D$16</c:f>
              <c:numCache>
                <c:formatCode>General</c:formatCode>
                <c:ptCount val="12"/>
                <c:pt idx="0">
                  <c:v>110</c:v>
                </c:pt>
                <c:pt idx="1">
                  <c:v>115</c:v>
                </c:pt>
                <c:pt idx="2">
                  <c:v>23</c:v>
                </c:pt>
                <c:pt idx="3">
                  <c:v>45</c:v>
                </c:pt>
                <c:pt idx="4">
                  <c:v>50</c:v>
                </c:pt>
                <c:pt idx="5">
                  <c:v>156</c:v>
                </c:pt>
                <c:pt idx="6">
                  <c:v>69</c:v>
                </c:pt>
                <c:pt idx="7">
                  <c:v>211</c:v>
                </c:pt>
                <c:pt idx="8">
                  <c:v>70</c:v>
                </c:pt>
                <c:pt idx="9">
                  <c:v>158</c:v>
                </c:pt>
                <c:pt idx="10">
                  <c:v>80</c:v>
                </c:pt>
                <c:pt idx="11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38-4FE7-B65C-8ED5D03AB6ED}"/>
            </c:ext>
          </c:extLst>
        </c:ser>
        <c:ser>
          <c:idx val="2"/>
          <c:order val="2"/>
          <c:tx>
            <c:strRef>
              <c:f>Sheet6!$E$4</c:f>
              <c:strCache>
                <c:ptCount val="1"/>
                <c:pt idx="0">
                  <c:v>predicted</c:v>
                </c:pt>
              </c:strCache>
            </c:strRef>
          </c:tx>
          <c:marker>
            <c:symbol val="none"/>
          </c:marker>
          <c:cat>
            <c:multiLvlStrRef>
              <c:f>Sheet6!$A$5:$B$16</c:f>
              <c:multiLvlStrCache>
                <c:ptCount val="12"/>
                <c:lvl>
                  <c:pt idx="0">
                    <c:v>IDH</c:v>
                  </c:pt>
                  <c:pt idx="1">
                    <c:v>BH WELIKANDA</c:v>
                  </c:pt>
                  <c:pt idx="2">
                    <c:v>COLOMBO EAST BH</c:v>
                  </c:pt>
                  <c:pt idx="3">
                    <c:v>IRANAWILA HOSPITAL</c:v>
                  </c:pt>
                  <c:pt idx="4">
                    <c:v>BH MINUWANGODA</c:v>
                  </c:pt>
                  <c:pt idx="5">
                    <c:v>DGH HAMBANTOTA</c:v>
                  </c:pt>
                  <c:pt idx="6">
                    <c:v>DH RABUKKANA</c:v>
                  </c:pt>
                  <c:pt idx="7">
                    <c:v>KABURUGAMUWA</c:v>
                  </c:pt>
                  <c:pt idx="8">
                    <c:v>BH THELDENIYA</c:v>
                  </c:pt>
                  <c:pt idx="9">
                    <c:v>NEVILLE FERNENDO HOSPITAL</c:v>
                  </c:pt>
                  <c:pt idx="10">
                    <c:v>KATHTHANKUDI</c:v>
                  </c:pt>
                  <c:pt idx="11">
                    <c:v>BH HOMAGAMA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</c:lvl>
              </c:multiLvlStrCache>
            </c:multiLvlStrRef>
          </c:cat>
          <c:val>
            <c:numRef>
              <c:f>Sheet6!$E$5:$E$16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38-4FE7-B65C-8ED5D03AB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675784"/>
        <c:axId val="328672648"/>
      </c:lineChart>
      <c:catAx>
        <c:axId val="328675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28672648"/>
        <c:crosses val="autoZero"/>
        <c:auto val="1"/>
        <c:lblAlgn val="ctr"/>
        <c:lblOffset val="100"/>
        <c:noMultiLvlLbl val="0"/>
      </c:catAx>
      <c:valAx>
        <c:axId val="328672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286757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57149</xdr:colOff>
      <xdr:row>32</xdr:row>
      <xdr:rowOff>180974</xdr:rowOff>
    </xdr:from>
    <xdr:to>
      <xdr:col>27</xdr:col>
      <xdr:colOff>57150</xdr:colOff>
      <xdr:row>48</xdr:row>
      <xdr:rowOff>95249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76200</xdr:colOff>
      <xdr:row>7</xdr:row>
      <xdr:rowOff>152400</xdr:rowOff>
    </xdr:from>
    <xdr:to>
      <xdr:col>25</xdr:col>
      <xdr:colOff>381000</xdr:colOff>
      <xdr:row>22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276225</xdr:colOff>
      <xdr:row>10</xdr:row>
      <xdr:rowOff>38100</xdr:rowOff>
    </xdr:from>
    <xdr:to>
      <xdr:col>18</xdr:col>
      <xdr:colOff>581025</xdr:colOff>
      <xdr:row>24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0.06611</cdr:x>
      <cdr:y>0.81351</cdr:y>
    </cdr:from>
    <cdr:to>
      <cdr:x>0.86659</cdr:x>
      <cdr:y>0.81672</cdr:y>
    </cdr:to>
    <cdr:cxnSp macro="">
      <cdr:nvCxnSpPr>
        <cdr:cNvPr id="3" name="Straight Connector 2"/>
        <cdr:cNvCxnSpPr/>
      </cdr:nvCxnSpPr>
      <cdr:spPr>
        <a:xfrm xmlns:a="http://schemas.openxmlformats.org/drawingml/2006/main">
          <a:off x="523876" y="2409826"/>
          <a:ext cx="6343650" cy="952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3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2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342900</xdr:colOff>
      <xdr:row>0</xdr:row>
      <xdr:rowOff>0</xdr:rowOff>
    </xdr:from>
    <xdr:to>
      <xdr:col>28</xdr:col>
      <xdr:colOff>152400</xdr:colOff>
      <xdr:row>18</xdr:row>
      <xdr:rowOff>19051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0</xdr:row>
      <xdr:rowOff>342900</xdr:rowOff>
    </xdr:from>
    <xdr:to>
      <xdr:col>20</xdr:col>
      <xdr:colOff>485775</xdr:colOff>
      <xdr:row>14</xdr:row>
      <xdr:rowOff>57150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180976</xdr:colOff>
      <xdr:row>2</xdr:row>
      <xdr:rowOff>161924</xdr:rowOff>
    </xdr:from>
    <xdr:to>
      <xdr:col>17</xdr:col>
      <xdr:colOff>171450</xdr:colOff>
      <xdr:row>21</xdr:row>
      <xdr:rowOff>47625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171450</xdr:colOff>
      <xdr:row>34</xdr:row>
      <xdr:rowOff>0</xdr:rowOff>
    </xdr:from>
    <xdr:to>
      <xdr:col>19</xdr:col>
      <xdr:colOff>114299</xdr:colOff>
      <xdr:row>42</xdr:row>
      <xdr:rowOff>47624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17</xdr:row>
      <xdr:rowOff>180975</xdr:rowOff>
    </xdr:from>
    <xdr:to>
      <xdr:col>20</xdr:col>
      <xdr:colOff>123825</xdr:colOff>
      <xdr:row>32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438150</xdr:colOff>
      <xdr:row>5</xdr:row>
      <xdr:rowOff>104775</xdr:rowOff>
    </xdr:from>
    <xdr:to>
      <xdr:col>17</xdr:col>
      <xdr:colOff>285750</xdr:colOff>
      <xdr:row>26</xdr:row>
      <xdr:rowOff>140335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1057275"/>
          <a:ext cx="5943600" cy="40360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</xdr:colOff>
      <xdr:row>16</xdr:row>
      <xdr:rowOff>171450</xdr:rowOff>
    </xdr:from>
    <xdr:to>
      <xdr:col>7</xdr:col>
      <xdr:colOff>466725</xdr:colOff>
      <xdr:row>39</xdr:row>
      <xdr:rowOff>161290</xdr:rowOff>
    </xdr:to>
    <xdr:pic>
      <xdr:nvPicPr>
        <xdr:cNvPr id="5" name="Picture 4" descr="C:\Users\ABC\Desktop\COVID19\Final\IMG-20201009-WA0029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219450"/>
          <a:ext cx="5943600" cy="43713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114301</xdr:colOff>
      <xdr:row>6</xdr:row>
      <xdr:rowOff>19050</xdr:rowOff>
    </xdr:from>
    <xdr:to>
      <xdr:col>20</xdr:col>
      <xdr:colOff>85725</xdr:colOff>
      <xdr:row>30</xdr:row>
      <xdr:rowOff>85725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36</xdr:row>
      <xdr:rowOff>0</xdr:rowOff>
    </xdr:from>
    <xdr:to>
      <xdr:col>10</xdr:col>
      <xdr:colOff>36830</xdr:colOff>
      <xdr:row>56</xdr:row>
      <xdr:rowOff>157480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6858000"/>
          <a:ext cx="1256030" cy="39674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investexcel.net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investexcel.net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285"/>
  <sheetViews>
    <sheetView tabSelected="1" workbookViewId="0">
      <selection activeCell="Y8" sqref="Y8"/>
    </sheetView>
  </sheetViews>
  <sheetFormatPr defaultRowHeight="14.4" x14ac:dyDescent="0.3"/>
  <cols>
    <col min="2" max="2" width="11.88671875" customWidth="1"/>
    <col min="3" max="3" width="12.5546875" customWidth="1"/>
    <col min="7" max="14" width="0" hidden="1" customWidth="1"/>
  </cols>
  <sheetData>
    <row r="1" spans="2:21" x14ac:dyDescent="0.3">
      <c r="D1" s="46" t="s">
        <v>55</v>
      </c>
      <c r="E1" s="21" t="s">
        <v>56</v>
      </c>
      <c r="F1" s="46" t="s">
        <v>57</v>
      </c>
    </row>
    <row r="3" spans="2:21" x14ac:dyDescent="0.3">
      <c r="B3" s="34" t="s">
        <v>2</v>
      </c>
      <c r="C3" s="34" t="s">
        <v>1</v>
      </c>
      <c r="D3" s="34" t="s">
        <v>20</v>
      </c>
      <c r="E3" s="34" t="s">
        <v>0</v>
      </c>
      <c r="F3" s="34" t="s">
        <v>19</v>
      </c>
      <c r="P3" s="34" t="s">
        <v>2</v>
      </c>
      <c r="Q3" s="34" t="s">
        <v>1</v>
      </c>
      <c r="R3" s="34" t="s">
        <v>20</v>
      </c>
      <c r="S3" s="34" t="s">
        <v>0</v>
      </c>
      <c r="T3" s="34" t="s">
        <v>19</v>
      </c>
      <c r="U3" s="40" t="s">
        <v>29</v>
      </c>
    </row>
    <row r="4" spans="2:21" x14ac:dyDescent="0.3">
      <c r="B4" s="35">
        <v>43894</v>
      </c>
      <c r="C4" s="34">
        <v>1</v>
      </c>
      <c r="D4" s="34">
        <v>0</v>
      </c>
      <c r="E4" s="34">
        <v>0</v>
      </c>
      <c r="F4" s="34">
        <v>0</v>
      </c>
      <c r="P4" s="35">
        <v>44105</v>
      </c>
      <c r="Q4" s="34">
        <v>3381</v>
      </c>
      <c r="R4" s="34">
        <v>135</v>
      </c>
      <c r="S4" s="34">
        <v>0</v>
      </c>
      <c r="T4" s="34">
        <v>0</v>
      </c>
    </row>
    <row r="5" spans="2:21" x14ac:dyDescent="0.3">
      <c r="B5" s="35">
        <v>43895</v>
      </c>
      <c r="C5" s="34">
        <v>1</v>
      </c>
      <c r="D5" s="34">
        <v>0</v>
      </c>
      <c r="E5" s="34">
        <v>0</v>
      </c>
      <c r="F5" s="34">
        <v>0</v>
      </c>
      <c r="H5">
        <f>H4+E5</f>
        <v>0</v>
      </c>
      <c r="I5">
        <f>I4+F5</f>
        <v>0</v>
      </c>
      <c r="P5" s="35">
        <v>44106</v>
      </c>
      <c r="Q5" s="34">
        <v>3387</v>
      </c>
      <c r="R5" s="34">
        <v>129</v>
      </c>
      <c r="S5" s="34">
        <f t="shared" ref="S5:S7" si="0">Q5-Q4</f>
        <v>6</v>
      </c>
      <c r="T5" s="34">
        <v>0</v>
      </c>
    </row>
    <row r="6" spans="2:21" x14ac:dyDescent="0.3">
      <c r="B6" s="35">
        <v>43896</v>
      </c>
      <c r="C6" s="34">
        <v>1</v>
      </c>
      <c r="D6" s="34">
        <v>0</v>
      </c>
      <c r="E6" s="34">
        <v>0</v>
      </c>
      <c r="F6" s="34">
        <v>0</v>
      </c>
      <c r="H6">
        <f t="shared" ref="H6:H70" si="1">H5+E6</f>
        <v>0</v>
      </c>
      <c r="I6">
        <f t="shared" ref="I6:I70" si="2">I5+F6</f>
        <v>0</v>
      </c>
      <c r="J6">
        <f>2686/130</f>
        <v>20.661538461538463</v>
      </c>
      <c r="K6" t="s">
        <v>21</v>
      </c>
      <c r="M6">
        <v>6.55</v>
      </c>
      <c r="P6" s="35">
        <v>44107</v>
      </c>
      <c r="Q6" s="34">
        <v>3394</v>
      </c>
      <c r="R6" s="34">
        <v>127</v>
      </c>
      <c r="S6" s="34">
        <f t="shared" si="0"/>
        <v>7</v>
      </c>
      <c r="T6" s="34">
        <v>0</v>
      </c>
    </row>
    <row r="7" spans="2:21" x14ac:dyDescent="0.3">
      <c r="B7" s="35">
        <v>43897</v>
      </c>
      <c r="C7" s="34">
        <v>1</v>
      </c>
      <c r="D7" s="34">
        <v>0</v>
      </c>
      <c r="E7" s="34">
        <v>0</v>
      </c>
      <c r="F7" s="34">
        <v>0</v>
      </c>
      <c r="H7">
        <f t="shared" si="1"/>
        <v>0</v>
      </c>
      <c r="I7">
        <f t="shared" si="2"/>
        <v>0</v>
      </c>
      <c r="K7">
        <f>J6-J8</f>
        <v>5.2230769230769241</v>
      </c>
      <c r="N7">
        <f>M6-M8</f>
        <v>6.2770000000000001</v>
      </c>
      <c r="P7" s="35">
        <v>44108</v>
      </c>
      <c r="Q7" s="34">
        <v>3400</v>
      </c>
      <c r="R7" s="34">
        <v>129</v>
      </c>
      <c r="S7" s="34">
        <f t="shared" si="0"/>
        <v>6</v>
      </c>
      <c r="T7" s="34">
        <v>0</v>
      </c>
    </row>
    <row r="8" spans="2:21" x14ac:dyDescent="0.3">
      <c r="B8" s="35">
        <v>43898</v>
      </c>
      <c r="C8" s="34">
        <v>1</v>
      </c>
      <c r="D8" s="34">
        <v>0</v>
      </c>
      <c r="E8" s="34">
        <v>0</v>
      </c>
      <c r="F8" s="34">
        <v>0</v>
      </c>
      <c r="H8">
        <f t="shared" si="1"/>
        <v>0</v>
      </c>
      <c r="I8">
        <f t="shared" si="2"/>
        <v>0</v>
      </c>
      <c r="J8">
        <f>2007/130</f>
        <v>15.438461538461539</v>
      </c>
      <c r="K8" t="s">
        <v>22</v>
      </c>
      <c r="M8">
        <v>0.27300000000000002</v>
      </c>
      <c r="P8" s="35">
        <v>44109</v>
      </c>
      <c r="Q8" s="34">
        <v>3511</v>
      </c>
      <c r="R8" s="34">
        <v>239</v>
      </c>
      <c r="S8" s="34">
        <f>Q8-Q7</f>
        <v>111</v>
      </c>
      <c r="T8" s="34">
        <v>0</v>
      </c>
    </row>
    <row r="9" spans="2:21" x14ac:dyDescent="0.3">
      <c r="B9" s="35">
        <v>43899</v>
      </c>
      <c r="C9" s="34">
        <v>1</v>
      </c>
      <c r="D9" s="34">
        <v>0</v>
      </c>
      <c r="E9" s="34">
        <v>0</v>
      </c>
      <c r="F9" s="34">
        <v>0</v>
      </c>
      <c r="H9">
        <f t="shared" si="1"/>
        <v>0</v>
      </c>
      <c r="I9">
        <f t="shared" si="2"/>
        <v>0</v>
      </c>
      <c r="K9">
        <f>J6+J8</f>
        <v>36.1</v>
      </c>
      <c r="L9" t="s">
        <v>23</v>
      </c>
      <c r="N9">
        <f>M6+M8</f>
        <v>6.8229999999999995</v>
      </c>
      <c r="P9" s="35">
        <v>44110</v>
      </c>
      <c r="Q9" s="34">
        <v>4250</v>
      </c>
      <c r="R9" s="34">
        <v>971</v>
      </c>
      <c r="S9" s="34">
        <f t="shared" ref="S9:S48" si="3">Q9-Q8</f>
        <v>739</v>
      </c>
      <c r="T9" s="34">
        <v>0</v>
      </c>
    </row>
    <row r="10" spans="2:21" x14ac:dyDescent="0.3">
      <c r="B10" s="35">
        <v>43900</v>
      </c>
      <c r="C10" s="34">
        <v>2</v>
      </c>
      <c r="D10" s="34">
        <v>0</v>
      </c>
      <c r="E10" s="34">
        <v>1</v>
      </c>
      <c r="F10" s="34">
        <v>0</v>
      </c>
      <c r="H10">
        <f t="shared" si="1"/>
        <v>1</v>
      </c>
      <c r="I10">
        <f t="shared" si="2"/>
        <v>0</v>
      </c>
      <c r="P10" s="35">
        <v>44111</v>
      </c>
      <c r="Q10" s="34">
        <v>4457</v>
      </c>
      <c r="R10" s="34">
        <v>1170</v>
      </c>
      <c r="S10" s="34">
        <f t="shared" si="3"/>
        <v>207</v>
      </c>
      <c r="T10" s="34">
        <v>0</v>
      </c>
    </row>
    <row r="11" spans="2:21" x14ac:dyDescent="0.3">
      <c r="B11" s="35">
        <v>43901</v>
      </c>
      <c r="C11" s="34">
        <v>2</v>
      </c>
      <c r="D11" s="34">
        <v>1</v>
      </c>
      <c r="E11" s="34">
        <v>0</v>
      </c>
      <c r="F11" s="34">
        <v>1</v>
      </c>
      <c r="H11">
        <f t="shared" si="1"/>
        <v>1</v>
      </c>
      <c r="I11">
        <f t="shared" si="2"/>
        <v>1</v>
      </c>
      <c r="P11" s="35">
        <v>44112</v>
      </c>
      <c r="Q11" s="34">
        <v>4486</v>
      </c>
      <c r="R11" s="34">
        <v>1195</v>
      </c>
      <c r="S11" s="34">
        <f t="shared" si="3"/>
        <v>29</v>
      </c>
      <c r="T11" s="34">
        <v>1</v>
      </c>
    </row>
    <row r="12" spans="2:21" x14ac:dyDescent="0.3">
      <c r="B12" s="35">
        <v>43902</v>
      </c>
      <c r="C12" s="34">
        <v>4</v>
      </c>
      <c r="D12" s="34">
        <v>3</v>
      </c>
      <c r="E12" s="34">
        <v>0</v>
      </c>
      <c r="F12" s="34">
        <v>0</v>
      </c>
      <c r="H12">
        <f t="shared" si="1"/>
        <v>1</v>
      </c>
      <c r="I12">
        <f t="shared" si="2"/>
        <v>1</v>
      </c>
      <c r="K12">
        <f>1/365</f>
        <v>2.7397260273972603E-3</v>
      </c>
      <c r="L12" t="s">
        <v>24</v>
      </c>
      <c r="P12" s="35">
        <v>44113</v>
      </c>
      <c r="Q12" s="34">
        <v>4521</v>
      </c>
      <c r="R12" s="34">
        <v>1212</v>
      </c>
      <c r="S12" s="34">
        <f t="shared" si="3"/>
        <v>35</v>
      </c>
      <c r="T12" s="34">
        <v>0</v>
      </c>
    </row>
    <row r="13" spans="2:21" x14ac:dyDescent="0.3">
      <c r="B13" s="35">
        <v>43903</v>
      </c>
      <c r="C13" s="34">
        <v>6</v>
      </c>
      <c r="D13" s="34">
        <v>5</v>
      </c>
      <c r="E13" s="34">
        <v>0</v>
      </c>
      <c r="F13" s="34">
        <v>0</v>
      </c>
      <c r="H13">
        <f t="shared" si="1"/>
        <v>1</v>
      </c>
      <c r="I13">
        <f t="shared" si="2"/>
        <v>1</v>
      </c>
      <c r="P13" s="35">
        <v>44114</v>
      </c>
      <c r="Q13" s="34">
        <v>4626</v>
      </c>
      <c r="R13" s="34">
        <v>1307</v>
      </c>
      <c r="S13" s="34">
        <f t="shared" si="3"/>
        <v>105</v>
      </c>
      <c r="T13" s="34">
        <v>0</v>
      </c>
    </row>
    <row r="14" spans="2:21" s="38" customFormat="1" x14ac:dyDescent="0.3">
      <c r="B14" s="36">
        <v>43904</v>
      </c>
      <c r="C14" s="37">
        <v>11</v>
      </c>
      <c r="D14" s="37">
        <v>10</v>
      </c>
      <c r="E14" s="37">
        <v>8</v>
      </c>
      <c r="F14" s="37">
        <v>0</v>
      </c>
      <c r="H14" s="38">
        <f t="shared" si="1"/>
        <v>9</v>
      </c>
      <c r="I14" s="38">
        <f t="shared" si="2"/>
        <v>1</v>
      </c>
      <c r="P14" s="35">
        <v>44115</v>
      </c>
      <c r="Q14" s="37">
        <v>4750</v>
      </c>
      <c r="R14" s="37">
        <v>1430</v>
      </c>
      <c r="S14" s="34">
        <f t="shared" si="3"/>
        <v>124</v>
      </c>
      <c r="T14" s="37">
        <v>0</v>
      </c>
    </row>
    <row r="15" spans="2:21" x14ac:dyDescent="0.3">
      <c r="B15" s="35">
        <v>43905</v>
      </c>
      <c r="C15" s="34">
        <v>19</v>
      </c>
      <c r="D15" s="34">
        <v>18</v>
      </c>
      <c r="E15" s="34">
        <v>8</v>
      </c>
      <c r="F15" s="34">
        <v>0</v>
      </c>
      <c r="H15">
        <f t="shared" si="1"/>
        <v>17</v>
      </c>
      <c r="I15">
        <f t="shared" si="2"/>
        <v>1</v>
      </c>
      <c r="P15" s="35">
        <v>44116</v>
      </c>
      <c r="Q15" s="34">
        <v>4842</v>
      </c>
      <c r="R15" s="34">
        <v>1512</v>
      </c>
      <c r="S15" s="34">
        <f t="shared" si="3"/>
        <v>92</v>
      </c>
      <c r="T15" s="34">
        <v>0</v>
      </c>
    </row>
    <row r="16" spans="2:21" x14ac:dyDescent="0.3">
      <c r="B16" s="35">
        <v>43906</v>
      </c>
      <c r="C16" s="34">
        <v>29</v>
      </c>
      <c r="D16" s="34">
        <v>28</v>
      </c>
      <c r="E16" s="34">
        <v>10</v>
      </c>
      <c r="F16" s="34">
        <v>0</v>
      </c>
      <c r="H16">
        <f t="shared" si="1"/>
        <v>27</v>
      </c>
      <c r="I16">
        <f t="shared" si="2"/>
        <v>1</v>
      </c>
      <c r="P16" s="35">
        <v>44117</v>
      </c>
      <c r="Q16" s="34">
        <v>5036</v>
      </c>
      <c r="R16" s="34">
        <v>1695</v>
      </c>
      <c r="S16" s="34">
        <f t="shared" si="3"/>
        <v>194</v>
      </c>
      <c r="T16" s="34">
        <v>0</v>
      </c>
    </row>
    <row r="17" spans="2:20" x14ac:dyDescent="0.3">
      <c r="B17" s="35">
        <v>43907</v>
      </c>
      <c r="C17" s="34">
        <v>42</v>
      </c>
      <c r="D17" s="34">
        <v>41</v>
      </c>
      <c r="E17" s="34">
        <v>16</v>
      </c>
      <c r="F17" s="34">
        <v>0</v>
      </c>
      <c r="H17">
        <f t="shared" si="1"/>
        <v>43</v>
      </c>
      <c r="I17">
        <f t="shared" si="2"/>
        <v>1</v>
      </c>
      <c r="P17" s="35">
        <v>44118</v>
      </c>
      <c r="Q17" s="34">
        <v>5168</v>
      </c>
      <c r="R17" s="34">
        <v>1798</v>
      </c>
      <c r="S17" s="34">
        <f t="shared" si="3"/>
        <v>132</v>
      </c>
      <c r="T17" s="34">
        <v>0</v>
      </c>
    </row>
    <row r="18" spans="2:20" x14ac:dyDescent="0.3">
      <c r="B18" s="35">
        <v>43908</v>
      </c>
      <c r="C18" s="34">
        <v>53</v>
      </c>
      <c r="D18" s="34">
        <v>52</v>
      </c>
      <c r="E18" s="34">
        <v>7</v>
      </c>
      <c r="F18" s="34">
        <v>2</v>
      </c>
      <c r="H18">
        <f t="shared" si="1"/>
        <v>50</v>
      </c>
      <c r="I18">
        <f t="shared" si="2"/>
        <v>3</v>
      </c>
      <c r="P18" s="35">
        <v>44119</v>
      </c>
      <c r="Q18" s="34">
        <v>5242</v>
      </c>
      <c r="R18" s="34">
        <v>1849</v>
      </c>
      <c r="S18" s="34">
        <f t="shared" si="3"/>
        <v>74</v>
      </c>
      <c r="T18" s="34">
        <v>2</v>
      </c>
    </row>
    <row r="19" spans="2:20" x14ac:dyDescent="0.3">
      <c r="B19" s="35">
        <v>43909</v>
      </c>
      <c r="C19" s="34">
        <v>66</v>
      </c>
      <c r="D19" s="34">
        <v>65</v>
      </c>
      <c r="E19" s="34">
        <v>9</v>
      </c>
      <c r="F19" s="34">
        <v>0</v>
      </c>
      <c r="H19">
        <f t="shared" si="1"/>
        <v>59</v>
      </c>
      <c r="I19">
        <f t="shared" si="2"/>
        <v>3</v>
      </c>
      <c r="P19" s="35">
        <v>44120</v>
      </c>
      <c r="Q19" s="34">
        <v>5352</v>
      </c>
      <c r="R19" s="34">
        <v>1954</v>
      </c>
      <c r="S19" s="34">
        <f t="shared" si="3"/>
        <v>110</v>
      </c>
      <c r="T19" s="34">
        <v>0</v>
      </c>
    </row>
    <row r="20" spans="2:20" s="38" customFormat="1" x14ac:dyDescent="0.3">
      <c r="B20" s="36">
        <v>43910</v>
      </c>
      <c r="C20" s="37">
        <v>72</v>
      </c>
      <c r="D20" s="37">
        <v>71</v>
      </c>
      <c r="E20" s="37">
        <v>13</v>
      </c>
      <c r="F20" s="37">
        <v>0</v>
      </c>
      <c r="H20" s="38">
        <f t="shared" si="1"/>
        <v>72</v>
      </c>
      <c r="I20" s="38">
        <f t="shared" si="2"/>
        <v>3</v>
      </c>
      <c r="P20" s="35">
        <v>44121</v>
      </c>
      <c r="Q20" s="37">
        <v>5473</v>
      </c>
      <c r="R20" s="37">
        <v>2065</v>
      </c>
      <c r="S20" s="34">
        <f t="shared" si="3"/>
        <v>121</v>
      </c>
      <c r="T20" s="37">
        <v>0</v>
      </c>
    </row>
    <row r="21" spans="2:20" x14ac:dyDescent="0.3">
      <c r="B21" s="35">
        <v>43911</v>
      </c>
      <c r="C21" s="34">
        <v>78</v>
      </c>
      <c r="D21" s="34">
        <v>77</v>
      </c>
      <c r="E21" s="34">
        <v>4</v>
      </c>
      <c r="F21" s="34">
        <v>0</v>
      </c>
      <c r="H21">
        <f t="shared" si="1"/>
        <v>76</v>
      </c>
      <c r="I21">
        <f t="shared" si="2"/>
        <v>3</v>
      </c>
      <c r="P21" s="35">
        <v>44122</v>
      </c>
      <c r="Q21" s="34">
        <v>5536</v>
      </c>
      <c r="R21" s="34">
        <v>2120</v>
      </c>
      <c r="S21" s="34">
        <f t="shared" si="3"/>
        <v>63</v>
      </c>
      <c r="T21" s="34">
        <v>0</v>
      </c>
    </row>
    <row r="22" spans="2:20" x14ac:dyDescent="0.3">
      <c r="B22" s="35">
        <v>43912</v>
      </c>
      <c r="C22" s="34">
        <v>87</v>
      </c>
      <c r="D22" s="34">
        <v>86</v>
      </c>
      <c r="E22" s="34">
        <v>5</v>
      </c>
      <c r="F22" s="34">
        <v>0</v>
      </c>
      <c r="H22">
        <f t="shared" si="1"/>
        <v>81</v>
      </c>
      <c r="I22">
        <f t="shared" si="2"/>
        <v>3</v>
      </c>
      <c r="P22" s="35">
        <v>44123</v>
      </c>
      <c r="Q22" s="40">
        <v>5623</v>
      </c>
      <c r="R22" s="40">
        <v>2170</v>
      </c>
      <c r="S22" s="34">
        <f t="shared" si="3"/>
        <v>87</v>
      </c>
    </row>
    <row r="23" spans="2:20" x14ac:dyDescent="0.3">
      <c r="B23" s="35">
        <v>43913</v>
      </c>
      <c r="C23" s="34">
        <v>97</v>
      </c>
      <c r="D23" s="34">
        <v>95</v>
      </c>
      <c r="E23" s="34">
        <v>15</v>
      </c>
      <c r="F23" s="34">
        <v>0</v>
      </c>
      <c r="H23">
        <f t="shared" si="1"/>
        <v>96</v>
      </c>
      <c r="I23">
        <f t="shared" si="2"/>
        <v>3</v>
      </c>
      <c r="P23" s="35">
        <v>44124</v>
      </c>
      <c r="Q23" s="40">
        <v>5809</v>
      </c>
      <c r="R23" s="40">
        <v>2339</v>
      </c>
      <c r="S23" s="34">
        <f t="shared" si="3"/>
        <v>186</v>
      </c>
    </row>
    <row r="24" spans="2:20" x14ac:dyDescent="0.3">
      <c r="B24" s="35">
        <v>43914</v>
      </c>
      <c r="C24" s="34">
        <v>102</v>
      </c>
      <c r="D24" s="34">
        <v>100</v>
      </c>
      <c r="E24" s="34">
        <v>5</v>
      </c>
      <c r="F24" s="34">
        <v>0</v>
      </c>
      <c r="H24">
        <f t="shared" si="1"/>
        <v>101</v>
      </c>
      <c r="I24">
        <f t="shared" si="2"/>
        <v>3</v>
      </c>
      <c r="P24" s="35">
        <v>44125</v>
      </c>
      <c r="Q24" s="40">
        <v>5975</v>
      </c>
      <c r="R24" s="40">
        <v>2461</v>
      </c>
      <c r="S24" s="34">
        <f t="shared" si="3"/>
        <v>166</v>
      </c>
    </row>
    <row r="25" spans="2:20" x14ac:dyDescent="0.3">
      <c r="B25" s="35">
        <v>43915</v>
      </c>
      <c r="C25" s="34">
        <v>102</v>
      </c>
      <c r="D25" s="34">
        <v>99</v>
      </c>
      <c r="E25" s="34">
        <v>0</v>
      </c>
      <c r="F25" s="34">
        <v>1</v>
      </c>
      <c r="H25">
        <f t="shared" si="1"/>
        <v>101</v>
      </c>
      <c r="I25">
        <f t="shared" si="2"/>
        <v>4</v>
      </c>
      <c r="P25" s="35">
        <v>44126</v>
      </c>
      <c r="Q25" s="40">
        <v>6284</v>
      </c>
      <c r="R25" s="40">
        <v>2709</v>
      </c>
      <c r="S25" s="34">
        <f t="shared" si="3"/>
        <v>309</v>
      </c>
    </row>
    <row r="26" spans="2:20" x14ac:dyDescent="0.3">
      <c r="B26" s="35">
        <v>43916</v>
      </c>
      <c r="C26" s="34">
        <v>106</v>
      </c>
      <c r="D26" s="34">
        <v>100</v>
      </c>
      <c r="E26" s="34">
        <v>4</v>
      </c>
      <c r="F26" s="34">
        <v>4</v>
      </c>
      <c r="H26">
        <f t="shared" si="1"/>
        <v>105</v>
      </c>
      <c r="I26">
        <f t="shared" si="2"/>
        <v>8</v>
      </c>
      <c r="P26" s="35">
        <v>44127</v>
      </c>
      <c r="Q26" s="40">
        <v>7150</v>
      </c>
      <c r="R26" s="40">
        <v>3492</v>
      </c>
      <c r="S26" s="34">
        <f t="shared" si="3"/>
        <v>866</v>
      </c>
    </row>
    <row r="27" spans="2:20" x14ac:dyDescent="0.3">
      <c r="B27" s="35">
        <v>43917</v>
      </c>
      <c r="C27" s="34">
        <v>106</v>
      </c>
      <c r="D27" s="34">
        <v>99</v>
      </c>
      <c r="E27" s="34">
        <v>0</v>
      </c>
      <c r="F27" s="34">
        <v>0</v>
      </c>
      <c r="H27">
        <f t="shared" si="1"/>
        <v>105</v>
      </c>
      <c r="I27">
        <f t="shared" si="2"/>
        <v>8</v>
      </c>
      <c r="P27" s="35">
        <v>44128</v>
      </c>
      <c r="Q27" s="40">
        <v>7518</v>
      </c>
      <c r="R27" s="40">
        <v>3789</v>
      </c>
      <c r="S27" s="34">
        <f t="shared" si="3"/>
        <v>368</v>
      </c>
    </row>
    <row r="28" spans="2:20" x14ac:dyDescent="0.3">
      <c r="B28" s="35">
        <v>43918</v>
      </c>
      <c r="C28" s="34">
        <v>115</v>
      </c>
      <c r="D28" s="34">
        <v>105</v>
      </c>
      <c r="E28" s="34">
        <v>7</v>
      </c>
      <c r="F28" s="34">
        <v>2</v>
      </c>
      <c r="H28">
        <f t="shared" si="1"/>
        <v>112</v>
      </c>
      <c r="I28">
        <f t="shared" si="2"/>
        <v>10</v>
      </c>
      <c r="P28" s="35">
        <v>44129</v>
      </c>
      <c r="Q28" s="40">
        <v>7869</v>
      </c>
      <c r="R28" s="40">
        <v>4050</v>
      </c>
      <c r="S28" s="34">
        <f t="shared" si="3"/>
        <v>351</v>
      </c>
    </row>
    <row r="29" spans="2:20" x14ac:dyDescent="0.3">
      <c r="B29" s="35">
        <v>43919</v>
      </c>
      <c r="C29" s="34">
        <v>117</v>
      </c>
      <c r="D29" s="34">
        <v>105</v>
      </c>
      <c r="E29" s="34">
        <v>4</v>
      </c>
      <c r="F29" s="34">
        <v>2</v>
      </c>
      <c r="H29">
        <f t="shared" si="1"/>
        <v>116</v>
      </c>
      <c r="I29">
        <f t="shared" si="2"/>
        <v>12</v>
      </c>
      <c r="P29" s="35">
        <v>44130</v>
      </c>
      <c r="Q29" s="40">
        <v>8410</v>
      </c>
      <c r="R29" s="40">
        <v>4461</v>
      </c>
      <c r="S29" s="34">
        <f t="shared" si="3"/>
        <v>541</v>
      </c>
    </row>
    <row r="30" spans="2:20" x14ac:dyDescent="0.3">
      <c r="B30" s="35">
        <v>43920</v>
      </c>
      <c r="C30" s="34">
        <v>122</v>
      </c>
      <c r="D30" s="34">
        <v>106</v>
      </c>
      <c r="E30" s="34">
        <v>5</v>
      </c>
      <c r="F30" s="34">
        <v>4</v>
      </c>
      <c r="H30">
        <f t="shared" si="1"/>
        <v>121</v>
      </c>
      <c r="I30">
        <f t="shared" si="2"/>
        <v>16</v>
      </c>
      <c r="P30" s="35">
        <v>44131</v>
      </c>
      <c r="Q30" s="40">
        <v>8867</v>
      </c>
      <c r="R30" s="40">
        <v>4805</v>
      </c>
      <c r="S30" s="34">
        <f t="shared" si="3"/>
        <v>457</v>
      </c>
    </row>
    <row r="31" spans="2:20" x14ac:dyDescent="0.3">
      <c r="B31" s="35">
        <v>43921</v>
      </c>
      <c r="C31" s="34">
        <v>143</v>
      </c>
      <c r="D31" s="34">
        <v>124</v>
      </c>
      <c r="E31" s="34">
        <v>21</v>
      </c>
      <c r="F31" s="34">
        <v>2</v>
      </c>
      <c r="H31">
        <f t="shared" si="1"/>
        <v>142</v>
      </c>
      <c r="I31">
        <f t="shared" si="2"/>
        <v>18</v>
      </c>
      <c r="P31" s="35">
        <v>44132</v>
      </c>
      <c r="Q31" s="40">
        <v>9202</v>
      </c>
      <c r="R31" s="40">
        <v>5108</v>
      </c>
      <c r="S31" s="34">
        <f t="shared" si="3"/>
        <v>335</v>
      </c>
    </row>
    <row r="32" spans="2:20" x14ac:dyDescent="0.3">
      <c r="B32" s="35">
        <v>43922</v>
      </c>
      <c r="C32" s="34">
        <v>146</v>
      </c>
      <c r="D32" s="34">
        <v>122</v>
      </c>
      <c r="E32" s="34">
        <v>3</v>
      </c>
      <c r="F32" s="34">
        <v>4</v>
      </c>
      <c r="H32">
        <f t="shared" si="1"/>
        <v>145</v>
      </c>
      <c r="I32">
        <f t="shared" si="2"/>
        <v>22</v>
      </c>
      <c r="P32" s="35">
        <v>44133</v>
      </c>
      <c r="Q32" s="40">
        <v>9788</v>
      </c>
      <c r="R32" s="40">
        <v>5627</v>
      </c>
      <c r="S32" s="34">
        <f t="shared" si="3"/>
        <v>586</v>
      </c>
    </row>
    <row r="33" spans="2:25" x14ac:dyDescent="0.3">
      <c r="B33" s="35">
        <v>43923</v>
      </c>
      <c r="C33" s="34">
        <v>151</v>
      </c>
      <c r="D33" s="34">
        <v>126</v>
      </c>
      <c r="E33" s="34">
        <v>5</v>
      </c>
      <c r="F33" s="34">
        <v>0</v>
      </c>
      <c r="H33">
        <f>H32+E33</f>
        <v>150</v>
      </c>
      <c r="I33">
        <f>I32+F33</f>
        <v>22</v>
      </c>
      <c r="P33" s="35">
        <v>44134</v>
      </c>
      <c r="Q33" s="40">
        <v>10421</v>
      </c>
      <c r="R33" s="40">
        <v>6120</v>
      </c>
      <c r="S33" s="34">
        <f>Q33-Q32</f>
        <v>633</v>
      </c>
    </row>
    <row r="34" spans="2:25" x14ac:dyDescent="0.3">
      <c r="B34" s="35"/>
      <c r="C34" s="34"/>
      <c r="D34" s="34"/>
      <c r="E34" s="34"/>
      <c r="F34" s="34"/>
      <c r="P34" s="35" t="s">
        <v>28</v>
      </c>
      <c r="Q34" s="40" t="s">
        <v>53</v>
      </c>
      <c r="R34" s="40" t="s">
        <v>54</v>
      </c>
      <c r="S34" s="34"/>
      <c r="T34" t="s">
        <v>52</v>
      </c>
    </row>
    <row r="35" spans="2:25" x14ac:dyDescent="0.3">
      <c r="B35" s="35">
        <v>43924</v>
      </c>
      <c r="C35" s="34">
        <v>159</v>
      </c>
      <c r="D35" s="34">
        <v>131</v>
      </c>
      <c r="E35" s="34">
        <v>8</v>
      </c>
      <c r="F35" s="34">
        <v>3</v>
      </c>
      <c r="H35">
        <f>H33+E35</f>
        <v>158</v>
      </c>
      <c r="I35">
        <f>I33+F35</f>
        <v>25</v>
      </c>
      <c r="P35" s="35">
        <v>44135</v>
      </c>
      <c r="Q35" s="40">
        <v>10660</v>
      </c>
      <c r="R35" s="40">
        <v>6241</v>
      </c>
      <c r="S35" s="34">
        <f>Q35-Q33</f>
        <v>239</v>
      </c>
      <c r="T35">
        <v>117</v>
      </c>
    </row>
    <row r="36" spans="2:25" x14ac:dyDescent="0.3">
      <c r="B36" s="35">
        <v>43925</v>
      </c>
      <c r="C36" s="34">
        <v>166</v>
      </c>
      <c r="D36" s="34">
        <v>134</v>
      </c>
      <c r="E36" s="34">
        <v>7</v>
      </c>
      <c r="F36" s="34">
        <v>3</v>
      </c>
      <c r="H36">
        <f t="shared" si="1"/>
        <v>165</v>
      </c>
      <c r="I36">
        <f t="shared" si="2"/>
        <v>28</v>
      </c>
      <c r="P36" s="35">
        <v>44136</v>
      </c>
      <c r="Q36" s="40">
        <v>11057</v>
      </c>
      <c r="R36" s="40">
        <v>6131</v>
      </c>
      <c r="S36" s="34">
        <f t="shared" si="3"/>
        <v>397</v>
      </c>
      <c r="T36">
        <v>506</v>
      </c>
    </row>
    <row r="37" spans="2:25" x14ac:dyDescent="0.3">
      <c r="B37" s="35">
        <v>43926</v>
      </c>
      <c r="C37" s="34">
        <v>176</v>
      </c>
      <c r="D37" s="34">
        <v>138</v>
      </c>
      <c r="E37" s="34">
        <v>10</v>
      </c>
      <c r="F37" s="34">
        <v>6</v>
      </c>
      <c r="H37">
        <f t="shared" si="1"/>
        <v>175</v>
      </c>
      <c r="I37">
        <f t="shared" si="2"/>
        <v>34</v>
      </c>
      <c r="P37" s="35">
        <v>44137</v>
      </c>
      <c r="Q37" s="40">
        <v>11332</v>
      </c>
      <c r="R37" s="40">
        <v>6062</v>
      </c>
      <c r="S37" s="34">
        <f t="shared" si="3"/>
        <v>275</v>
      </c>
      <c r="T37">
        <v>344</v>
      </c>
    </row>
    <row r="38" spans="2:25" x14ac:dyDescent="0.3">
      <c r="B38" s="35">
        <v>43927</v>
      </c>
      <c r="C38" s="34">
        <v>178</v>
      </c>
      <c r="D38" s="34">
        <v>135</v>
      </c>
      <c r="E38" s="34">
        <v>2</v>
      </c>
      <c r="F38" s="34">
        <v>5</v>
      </c>
      <c r="H38">
        <f t="shared" si="1"/>
        <v>177</v>
      </c>
      <c r="I38">
        <f t="shared" si="2"/>
        <v>39</v>
      </c>
      <c r="P38" s="35">
        <v>44138</v>
      </c>
      <c r="Q38" s="40">
        <v>11741</v>
      </c>
      <c r="R38" s="40">
        <v>6137</v>
      </c>
      <c r="S38" s="34">
        <f t="shared" si="3"/>
        <v>409</v>
      </c>
      <c r="T38">
        <v>332</v>
      </c>
    </row>
    <row r="39" spans="2:25" x14ac:dyDescent="0.3">
      <c r="B39" s="35">
        <v>43928</v>
      </c>
      <c r="C39" s="34">
        <v>185</v>
      </c>
      <c r="D39" s="34">
        <v>137</v>
      </c>
      <c r="E39" s="34">
        <v>7</v>
      </c>
      <c r="F39" s="34">
        <v>4</v>
      </c>
      <c r="H39">
        <f t="shared" si="1"/>
        <v>184</v>
      </c>
      <c r="I39">
        <f t="shared" si="2"/>
        <v>43</v>
      </c>
      <c r="P39" s="35">
        <v>44139</v>
      </c>
      <c r="Q39" s="40">
        <v>12184</v>
      </c>
      <c r="R39" s="40">
        <v>6302</v>
      </c>
      <c r="S39" s="34">
        <f t="shared" si="3"/>
        <v>443</v>
      </c>
      <c r="T39">
        <v>277</v>
      </c>
    </row>
    <row r="40" spans="2:25" x14ac:dyDescent="0.3">
      <c r="B40" s="35">
        <v>43929</v>
      </c>
      <c r="C40" s="34">
        <v>189</v>
      </c>
      <c r="D40" s="34">
        <v>138</v>
      </c>
      <c r="E40" s="34">
        <v>4</v>
      </c>
      <c r="F40" s="34">
        <v>2</v>
      </c>
      <c r="H40">
        <f t="shared" si="1"/>
        <v>188</v>
      </c>
      <c r="I40">
        <f t="shared" si="2"/>
        <v>45</v>
      </c>
      <c r="P40" s="35">
        <v>44140</v>
      </c>
      <c r="Q40" s="40">
        <v>12567</v>
      </c>
      <c r="R40" s="40">
        <v>5915</v>
      </c>
      <c r="S40" s="34">
        <f t="shared" si="3"/>
        <v>383</v>
      </c>
      <c r="T40">
        <v>765</v>
      </c>
    </row>
    <row r="41" spans="2:25" x14ac:dyDescent="0.3">
      <c r="B41" s="35">
        <v>43930</v>
      </c>
      <c r="C41" s="34">
        <v>190</v>
      </c>
      <c r="D41" s="34">
        <v>134</v>
      </c>
      <c r="E41" s="34">
        <v>1</v>
      </c>
      <c r="F41" s="34">
        <v>5</v>
      </c>
      <c r="H41">
        <f t="shared" si="1"/>
        <v>189</v>
      </c>
      <c r="I41">
        <f t="shared" si="2"/>
        <v>50</v>
      </c>
      <c r="P41" s="35">
        <v>44141</v>
      </c>
      <c r="Q41" s="40">
        <v>12967</v>
      </c>
      <c r="R41" s="40">
        <v>5751</v>
      </c>
      <c r="S41" s="34">
        <f t="shared" si="3"/>
        <v>400</v>
      </c>
      <c r="T41">
        <v>563</v>
      </c>
    </row>
    <row r="42" spans="2:25" x14ac:dyDescent="0.3">
      <c r="B42" s="35">
        <v>43931</v>
      </c>
      <c r="C42" s="34">
        <v>197</v>
      </c>
      <c r="D42" s="34">
        <v>136</v>
      </c>
      <c r="E42" s="34">
        <v>0</v>
      </c>
      <c r="F42" s="34">
        <v>5</v>
      </c>
      <c r="H42">
        <f t="shared" si="1"/>
        <v>189</v>
      </c>
      <c r="I42">
        <f t="shared" si="2"/>
        <v>55</v>
      </c>
      <c r="P42" s="35">
        <v>44142</v>
      </c>
      <c r="Q42" s="40">
        <v>13416</v>
      </c>
      <c r="R42" s="40">
        <v>5659</v>
      </c>
      <c r="S42" s="34">
        <f t="shared" si="3"/>
        <v>449</v>
      </c>
      <c r="T42">
        <v>537</v>
      </c>
    </row>
    <row r="43" spans="2:25" x14ac:dyDescent="0.3">
      <c r="B43" s="35">
        <v>43932</v>
      </c>
      <c r="C43" s="34">
        <v>199</v>
      </c>
      <c r="D43" s="34">
        <v>138</v>
      </c>
      <c r="E43" s="34">
        <v>8</v>
      </c>
      <c r="F43" s="34">
        <v>0</v>
      </c>
      <c r="H43">
        <f t="shared" si="1"/>
        <v>197</v>
      </c>
      <c r="I43">
        <f t="shared" si="2"/>
        <v>55</v>
      </c>
      <c r="P43" s="35">
        <v>44143</v>
      </c>
      <c r="Q43" s="40">
        <v>13926</v>
      </c>
      <c r="R43" s="40">
        <v>5606</v>
      </c>
      <c r="S43" s="34">
        <f t="shared" si="3"/>
        <v>510</v>
      </c>
      <c r="T43">
        <v>562</v>
      </c>
    </row>
    <row r="44" spans="2:25" x14ac:dyDescent="0.3">
      <c r="B44" s="35">
        <v>43933</v>
      </c>
      <c r="C44" s="34">
        <v>210</v>
      </c>
      <c r="D44" s="34">
        <v>147</v>
      </c>
      <c r="E44" s="34">
        <v>12</v>
      </c>
      <c r="F44" s="34">
        <v>2</v>
      </c>
      <c r="H44">
        <f t="shared" si="1"/>
        <v>209</v>
      </c>
      <c r="I44">
        <f t="shared" si="2"/>
        <v>57</v>
      </c>
      <c r="P44" s="35">
        <v>44144</v>
      </c>
      <c r="Q44" s="40">
        <v>14282</v>
      </c>
      <c r="R44" s="40">
        <v>5366</v>
      </c>
      <c r="S44" s="34">
        <f t="shared" si="3"/>
        <v>356</v>
      </c>
      <c r="T44">
        <v>595</v>
      </c>
      <c r="Y44">
        <v>15437</v>
      </c>
    </row>
    <row r="45" spans="2:25" x14ac:dyDescent="0.3">
      <c r="B45" s="35">
        <v>43934</v>
      </c>
      <c r="C45" s="34">
        <v>218</v>
      </c>
      <c r="D45" s="34">
        <v>155</v>
      </c>
      <c r="E45" s="34">
        <v>7</v>
      </c>
      <c r="F45" s="34">
        <v>0</v>
      </c>
      <c r="H45">
        <f t="shared" si="1"/>
        <v>216</v>
      </c>
      <c r="I45">
        <f t="shared" si="2"/>
        <v>57</v>
      </c>
      <c r="P45" s="35">
        <v>44145</v>
      </c>
      <c r="Q45" s="40">
        <v>14712</v>
      </c>
      <c r="R45" s="40">
        <v>5134</v>
      </c>
      <c r="S45" s="34">
        <f t="shared" si="3"/>
        <v>430</v>
      </c>
      <c r="T45">
        <v>657</v>
      </c>
      <c r="Y45">
        <v>283</v>
      </c>
    </row>
    <row r="46" spans="2:25" x14ac:dyDescent="0.3">
      <c r="B46" s="35">
        <v>43935</v>
      </c>
      <c r="C46" s="34">
        <v>233</v>
      </c>
      <c r="D46" s="34">
        <v>165</v>
      </c>
      <c r="E46" s="34">
        <v>16</v>
      </c>
      <c r="F46" s="34">
        <v>5</v>
      </c>
      <c r="H46">
        <f t="shared" si="1"/>
        <v>232</v>
      </c>
      <c r="I46">
        <f t="shared" si="2"/>
        <v>62</v>
      </c>
      <c r="P46" s="35">
        <v>44146</v>
      </c>
      <c r="Q46" s="40">
        <v>15437</v>
      </c>
      <c r="R46" s="40">
        <v>5118</v>
      </c>
      <c r="S46" s="34">
        <f t="shared" si="3"/>
        <v>725</v>
      </c>
      <c r="T46">
        <v>646</v>
      </c>
      <c r="Y46">
        <f>SUM(Y44:Y45)</f>
        <v>15720</v>
      </c>
    </row>
    <row r="47" spans="2:25" x14ac:dyDescent="0.3">
      <c r="B47" s="35">
        <v>43936</v>
      </c>
      <c r="C47" s="34">
        <v>238</v>
      </c>
      <c r="D47" s="34">
        <v>168</v>
      </c>
      <c r="E47" s="34">
        <v>5</v>
      </c>
      <c r="F47" s="34">
        <v>2</v>
      </c>
      <c r="H47">
        <f t="shared" si="1"/>
        <v>237</v>
      </c>
      <c r="I47">
        <f t="shared" si="2"/>
        <v>64</v>
      </c>
      <c r="P47" s="35">
        <v>44147</v>
      </c>
      <c r="Q47" s="40">
        <v>15720</v>
      </c>
      <c r="R47" s="40">
        <v>5019</v>
      </c>
      <c r="S47" s="34">
        <f t="shared" si="3"/>
        <v>283</v>
      </c>
      <c r="T47">
        <v>470</v>
      </c>
    </row>
    <row r="48" spans="2:25" x14ac:dyDescent="0.3">
      <c r="B48" s="35">
        <v>43937</v>
      </c>
      <c r="C48" s="34">
        <v>238</v>
      </c>
      <c r="D48" s="34">
        <v>163</v>
      </c>
      <c r="E48" s="34">
        <v>0</v>
      </c>
      <c r="F48" s="34">
        <v>5</v>
      </c>
      <c r="H48">
        <f t="shared" si="1"/>
        <v>237</v>
      </c>
      <c r="I48">
        <f t="shared" si="2"/>
        <v>69</v>
      </c>
      <c r="P48" s="35">
        <v>44148</v>
      </c>
      <c r="Q48" s="40">
        <v>16188</v>
      </c>
      <c r="R48" s="40">
        <v>5104</v>
      </c>
      <c r="S48" s="34">
        <f t="shared" si="3"/>
        <v>468</v>
      </c>
      <c r="T48">
        <v>378</v>
      </c>
    </row>
    <row r="49" spans="2:19" x14ac:dyDescent="0.3">
      <c r="B49" s="35">
        <v>43938</v>
      </c>
      <c r="C49" s="34">
        <v>244</v>
      </c>
      <c r="D49" s="34">
        <v>160</v>
      </c>
      <c r="E49" s="34">
        <v>6</v>
      </c>
      <c r="F49" s="34">
        <v>9</v>
      </c>
      <c r="H49">
        <f t="shared" si="1"/>
        <v>243</v>
      </c>
      <c r="I49">
        <f t="shared" si="2"/>
        <v>78</v>
      </c>
      <c r="P49" s="35">
        <v>44149</v>
      </c>
      <c r="S49" s="34"/>
    </row>
    <row r="50" spans="2:19" x14ac:dyDescent="0.3">
      <c r="B50" s="35">
        <v>43939</v>
      </c>
      <c r="C50" s="34">
        <v>254</v>
      </c>
      <c r="D50" s="34">
        <v>161</v>
      </c>
      <c r="E50" s="34">
        <v>10</v>
      </c>
      <c r="F50" s="34">
        <v>9</v>
      </c>
      <c r="H50">
        <f t="shared" si="1"/>
        <v>253</v>
      </c>
      <c r="I50">
        <f t="shared" si="2"/>
        <v>87</v>
      </c>
    </row>
    <row r="51" spans="2:19" x14ac:dyDescent="0.3">
      <c r="B51" s="35">
        <v>43940</v>
      </c>
      <c r="C51" s="34">
        <v>271</v>
      </c>
      <c r="D51" s="34">
        <v>168</v>
      </c>
      <c r="E51" s="34">
        <v>17</v>
      </c>
      <c r="F51" s="34">
        <v>10</v>
      </c>
      <c r="H51">
        <f t="shared" si="1"/>
        <v>270</v>
      </c>
      <c r="I51">
        <f t="shared" si="2"/>
        <v>97</v>
      </c>
    </row>
    <row r="52" spans="2:19" x14ac:dyDescent="0.3">
      <c r="B52" s="35">
        <v>43941</v>
      </c>
      <c r="C52" s="34">
        <v>302</v>
      </c>
      <c r="D52" s="34">
        <v>197</v>
      </c>
      <c r="E52" s="34">
        <v>33</v>
      </c>
      <c r="F52" s="34">
        <v>2</v>
      </c>
      <c r="H52">
        <f t="shared" si="1"/>
        <v>303</v>
      </c>
      <c r="I52">
        <f t="shared" si="2"/>
        <v>99</v>
      </c>
    </row>
    <row r="53" spans="2:19" x14ac:dyDescent="0.3">
      <c r="B53" s="35">
        <v>43942</v>
      </c>
      <c r="C53" s="34">
        <v>308</v>
      </c>
      <c r="D53" s="34">
        <v>199</v>
      </c>
      <c r="E53" s="34">
        <v>6</v>
      </c>
      <c r="F53" s="34">
        <v>4</v>
      </c>
      <c r="H53">
        <f t="shared" si="1"/>
        <v>309</v>
      </c>
      <c r="I53">
        <f t="shared" si="2"/>
        <v>103</v>
      </c>
    </row>
    <row r="54" spans="2:19" x14ac:dyDescent="0.3">
      <c r="B54" s="35">
        <v>43943</v>
      </c>
      <c r="C54" s="34">
        <v>329</v>
      </c>
      <c r="D54" s="34">
        <v>217</v>
      </c>
      <c r="E54" s="34">
        <v>20</v>
      </c>
      <c r="F54" s="34">
        <v>3</v>
      </c>
      <c r="H54">
        <f t="shared" si="1"/>
        <v>329</v>
      </c>
      <c r="I54">
        <f t="shared" si="2"/>
        <v>106</v>
      </c>
    </row>
    <row r="55" spans="2:19" x14ac:dyDescent="0.3">
      <c r="B55" s="35">
        <v>43944</v>
      </c>
      <c r="C55" s="34">
        <v>366</v>
      </c>
      <c r="D55" s="34">
        <v>252</v>
      </c>
      <c r="E55" s="34">
        <v>38</v>
      </c>
      <c r="F55" s="34">
        <v>2</v>
      </c>
      <c r="H55">
        <f t="shared" si="1"/>
        <v>367</v>
      </c>
      <c r="I55">
        <f t="shared" si="2"/>
        <v>108</v>
      </c>
    </row>
    <row r="56" spans="2:19" x14ac:dyDescent="0.3">
      <c r="B56" s="35">
        <v>43945</v>
      </c>
      <c r="C56" s="34">
        <v>419</v>
      </c>
      <c r="D56" s="34">
        <v>303</v>
      </c>
      <c r="E56" s="34">
        <v>49</v>
      </c>
      <c r="F56" s="34">
        <v>2</v>
      </c>
      <c r="H56">
        <f t="shared" si="1"/>
        <v>416</v>
      </c>
      <c r="I56">
        <f t="shared" si="2"/>
        <v>110</v>
      </c>
    </row>
    <row r="57" spans="2:19" x14ac:dyDescent="0.3">
      <c r="B57" s="35">
        <v>43946</v>
      </c>
      <c r="C57" s="34">
        <v>459</v>
      </c>
      <c r="D57" s="34">
        <v>334</v>
      </c>
      <c r="E57" s="34">
        <v>35</v>
      </c>
      <c r="F57" s="34">
        <v>9</v>
      </c>
      <c r="H57">
        <f t="shared" si="1"/>
        <v>451</v>
      </c>
      <c r="I57">
        <f t="shared" si="2"/>
        <v>119</v>
      </c>
    </row>
    <row r="58" spans="2:19" x14ac:dyDescent="0.3">
      <c r="B58" s="35">
        <v>43947</v>
      </c>
      <c r="C58" s="34">
        <v>523</v>
      </c>
      <c r="D58" s="34">
        <v>396</v>
      </c>
      <c r="E58" s="34">
        <v>71</v>
      </c>
      <c r="F58" s="34">
        <v>2</v>
      </c>
      <c r="H58">
        <f t="shared" si="1"/>
        <v>522</v>
      </c>
      <c r="I58">
        <f t="shared" si="2"/>
        <v>121</v>
      </c>
    </row>
    <row r="59" spans="2:19" x14ac:dyDescent="0.3">
      <c r="B59" s="35">
        <v>43948</v>
      </c>
      <c r="C59" s="34">
        <v>588</v>
      </c>
      <c r="D59" s="34">
        <v>455</v>
      </c>
      <c r="E59" s="34">
        <v>65</v>
      </c>
      <c r="F59" s="34">
        <v>6</v>
      </c>
      <c r="H59">
        <f t="shared" si="1"/>
        <v>587</v>
      </c>
      <c r="I59">
        <f t="shared" si="2"/>
        <v>127</v>
      </c>
    </row>
    <row r="60" spans="2:19" x14ac:dyDescent="0.3">
      <c r="B60" s="35">
        <v>43949</v>
      </c>
      <c r="C60" s="34">
        <v>619</v>
      </c>
      <c r="D60" s="34">
        <v>478</v>
      </c>
      <c r="E60" s="34">
        <v>31</v>
      </c>
      <c r="F60" s="34">
        <v>8</v>
      </c>
      <c r="H60">
        <f t="shared" si="1"/>
        <v>618</v>
      </c>
      <c r="I60">
        <f t="shared" si="2"/>
        <v>135</v>
      </c>
    </row>
    <row r="61" spans="2:19" x14ac:dyDescent="0.3">
      <c r="B61" s="35">
        <v>43950</v>
      </c>
      <c r="C61" s="34">
        <v>649</v>
      </c>
      <c r="D61" s="34">
        <v>506</v>
      </c>
      <c r="E61" s="34">
        <v>30</v>
      </c>
      <c r="F61" s="34">
        <v>2</v>
      </c>
      <c r="H61">
        <f t="shared" si="1"/>
        <v>648</v>
      </c>
      <c r="I61">
        <f t="shared" si="2"/>
        <v>137</v>
      </c>
    </row>
    <row r="62" spans="2:19" x14ac:dyDescent="0.3">
      <c r="B62" s="35">
        <v>43951</v>
      </c>
      <c r="C62" s="34">
        <v>665</v>
      </c>
      <c r="D62" s="34">
        <v>504</v>
      </c>
      <c r="E62" s="34">
        <v>14</v>
      </c>
      <c r="F62" s="34">
        <v>18</v>
      </c>
      <c r="H62">
        <f t="shared" si="1"/>
        <v>662</v>
      </c>
      <c r="I62">
        <f t="shared" si="2"/>
        <v>155</v>
      </c>
    </row>
    <row r="63" spans="2:19" x14ac:dyDescent="0.3">
      <c r="B63" s="35">
        <v>43952</v>
      </c>
      <c r="C63" s="34">
        <v>690</v>
      </c>
      <c r="D63" s="34">
        <v>521</v>
      </c>
      <c r="E63" s="34">
        <v>27</v>
      </c>
      <c r="F63" s="34">
        <v>8</v>
      </c>
      <c r="H63">
        <f t="shared" si="1"/>
        <v>689</v>
      </c>
      <c r="I63">
        <f t="shared" si="2"/>
        <v>163</v>
      </c>
    </row>
    <row r="64" spans="2:19" x14ac:dyDescent="0.3">
      <c r="B64" s="35">
        <v>43953</v>
      </c>
      <c r="C64" s="34">
        <v>705</v>
      </c>
      <c r="D64" s="34">
        <v>526</v>
      </c>
      <c r="E64" s="34">
        <v>12</v>
      </c>
      <c r="F64" s="34">
        <v>10</v>
      </c>
      <c r="H64">
        <f t="shared" si="1"/>
        <v>701</v>
      </c>
      <c r="I64">
        <f t="shared" si="2"/>
        <v>173</v>
      </c>
    </row>
    <row r="65" spans="2:9" x14ac:dyDescent="0.3">
      <c r="B65" s="35">
        <v>43954</v>
      </c>
      <c r="C65" s="34">
        <v>718</v>
      </c>
      <c r="D65" s="34">
        <v>527</v>
      </c>
      <c r="E65" s="34">
        <v>16</v>
      </c>
      <c r="F65" s="34">
        <v>12</v>
      </c>
      <c r="H65">
        <f t="shared" si="1"/>
        <v>717</v>
      </c>
      <c r="I65">
        <f t="shared" si="2"/>
        <v>185</v>
      </c>
    </row>
    <row r="66" spans="2:9" x14ac:dyDescent="0.3">
      <c r="B66" s="35">
        <v>43955</v>
      </c>
      <c r="C66" s="34">
        <v>751</v>
      </c>
      <c r="D66" s="34">
        <v>549</v>
      </c>
      <c r="E66" s="34">
        <v>33</v>
      </c>
      <c r="F66" s="34">
        <v>10</v>
      </c>
      <c r="H66">
        <f t="shared" si="1"/>
        <v>750</v>
      </c>
      <c r="I66">
        <f t="shared" si="2"/>
        <v>195</v>
      </c>
    </row>
    <row r="67" spans="2:9" x14ac:dyDescent="0.3">
      <c r="B67" s="35">
        <v>43956</v>
      </c>
      <c r="C67" s="34">
        <v>768</v>
      </c>
      <c r="D67" s="34">
        <v>546</v>
      </c>
      <c r="E67" s="34">
        <v>20</v>
      </c>
      <c r="F67" s="34">
        <v>19</v>
      </c>
      <c r="H67">
        <f t="shared" si="1"/>
        <v>770</v>
      </c>
      <c r="I67">
        <f t="shared" si="2"/>
        <v>214</v>
      </c>
    </row>
    <row r="68" spans="2:9" x14ac:dyDescent="0.3">
      <c r="B68" s="35">
        <v>43957</v>
      </c>
      <c r="C68" s="34">
        <v>797</v>
      </c>
      <c r="D68" s="34">
        <v>573</v>
      </c>
      <c r="E68" s="34">
        <v>26</v>
      </c>
      <c r="F68" s="34">
        <v>2</v>
      </c>
      <c r="H68">
        <f t="shared" si="1"/>
        <v>796</v>
      </c>
      <c r="I68">
        <f t="shared" si="2"/>
        <v>216</v>
      </c>
    </row>
    <row r="69" spans="2:9" x14ac:dyDescent="0.3">
      <c r="B69" s="35">
        <v>43958</v>
      </c>
      <c r="C69" s="34">
        <v>824</v>
      </c>
      <c r="D69" s="34">
        <v>583</v>
      </c>
      <c r="E69" s="34">
        <v>26</v>
      </c>
      <c r="F69" s="34">
        <v>17</v>
      </c>
      <c r="H69">
        <f t="shared" si="1"/>
        <v>822</v>
      </c>
      <c r="I69">
        <f t="shared" si="2"/>
        <v>233</v>
      </c>
    </row>
    <row r="70" spans="2:9" x14ac:dyDescent="0.3">
      <c r="B70" s="35">
        <v>43959</v>
      </c>
      <c r="C70" s="34">
        <v>835</v>
      </c>
      <c r="D70" s="34">
        <v>586</v>
      </c>
      <c r="E70" s="34">
        <v>12</v>
      </c>
      <c r="F70" s="34">
        <v>8</v>
      </c>
      <c r="H70">
        <f t="shared" si="1"/>
        <v>834</v>
      </c>
      <c r="I70">
        <f t="shared" si="2"/>
        <v>241</v>
      </c>
    </row>
    <row r="71" spans="2:9" x14ac:dyDescent="0.3">
      <c r="B71" s="35">
        <v>43960</v>
      </c>
      <c r="C71" s="34">
        <v>847</v>
      </c>
      <c r="D71" s="34">
        <v>578</v>
      </c>
      <c r="E71" s="34">
        <v>12</v>
      </c>
      <c r="F71" s="34">
        <v>20</v>
      </c>
      <c r="H71">
        <f t="shared" ref="H71:I134" si="4">H70+E71</f>
        <v>846</v>
      </c>
      <c r="I71">
        <f t="shared" si="4"/>
        <v>261</v>
      </c>
    </row>
    <row r="72" spans="2:9" x14ac:dyDescent="0.3">
      <c r="B72" s="35">
        <v>43961</v>
      </c>
      <c r="C72" s="34">
        <v>863</v>
      </c>
      <c r="D72" s="34">
        <v>533</v>
      </c>
      <c r="E72" s="34">
        <v>9</v>
      </c>
      <c r="F72" s="34">
        <v>61</v>
      </c>
      <c r="H72">
        <f t="shared" si="4"/>
        <v>855</v>
      </c>
      <c r="I72">
        <f t="shared" si="4"/>
        <v>322</v>
      </c>
    </row>
    <row r="73" spans="2:9" x14ac:dyDescent="0.3">
      <c r="B73" s="35">
        <v>43962</v>
      </c>
      <c r="C73" s="34">
        <v>869</v>
      </c>
      <c r="D73" s="34">
        <v>517</v>
      </c>
      <c r="E73" s="34">
        <v>7</v>
      </c>
      <c r="F73" s="34">
        <v>22</v>
      </c>
      <c r="H73">
        <f t="shared" si="4"/>
        <v>862</v>
      </c>
      <c r="I73">
        <f t="shared" si="4"/>
        <v>344</v>
      </c>
    </row>
    <row r="74" spans="2:9" x14ac:dyDescent="0.3">
      <c r="B74" s="35">
        <v>43963</v>
      </c>
      <c r="C74" s="34">
        <v>889</v>
      </c>
      <c r="D74" s="34">
        <v>514</v>
      </c>
      <c r="E74" s="34">
        <v>26</v>
      </c>
      <c r="F74" s="34">
        <v>23</v>
      </c>
      <c r="H74">
        <f t="shared" si="4"/>
        <v>888</v>
      </c>
      <c r="I74">
        <f t="shared" si="4"/>
        <v>367</v>
      </c>
    </row>
    <row r="75" spans="2:9" x14ac:dyDescent="0.3">
      <c r="B75" s="35">
        <v>43964</v>
      </c>
      <c r="C75" s="34">
        <v>915</v>
      </c>
      <c r="D75" s="34">
        <v>524</v>
      </c>
      <c r="E75" s="34">
        <v>4</v>
      </c>
      <c r="F75" s="34">
        <v>16</v>
      </c>
      <c r="H75">
        <f t="shared" si="4"/>
        <v>892</v>
      </c>
      <c r="I75">
        <f t="shared" si="4"/>
        <v>383</v>
      </c>
    </row>
    <row r="76" spans="2:9" x14ac:dyDescent="0.3">
      <c r="B76" s="35">
        <v>43965</v>
      </c>
      <c r="C76" s="34">
        <v>925</v>
      </c>
      <c r="D76" s="34">
        <v>471</v>
      </c>
      <c r="E76" s="34">
        <v>32</v>
      </c>
      <c r="F76" s="34">
        <v>63</v>
      </c>
      <c r="H76">
        <f t="shared" si="4"/>
        <v>924</v>
      </c>
      <c r="I76">
        <f t="shared" si="4"/>
        <v>446</v>
      </c>
    </row>
    <row r="77" spans="2:9" x14ac:dyDescent="0.3">
      <c r="B77" s="35">
        <v>43966</v>
      </c>
      <c r="C77" s="34">
        <v>935</v>
      </c>
      <c r="D77" s="34">
        <v>449</v>
      </c>
      <c r="E77" s="34">
        <v>10</v>
      </c>
      <c r="F77" s="34">
        <v>32</v>
      </c>
      <c r="H77">
        <f t="shared" si="4"/>
        <v>934</v>
      </c>
      <c r="I77">
        <f t="shared" si="4"/>
        <v>478</v>
      </c>
    </row>
    <row r="78" spans="2:9" x14ac:dyDescent="0.3">
      <c r="B78" s="35">
        <v>43967</v>
      </c>
      <c r="C78" s="34">
        <v>960</v>
      </c>
      <c r="D78" s="34">
        <v>431</v>
      </c>
      <c r="E78" s="34">
        <v>22</v>
      </c>
      <c r="F78" s="34">
        <v>43</v>
      </c>
      <c r="H78">
        <f t="shared" si="4"/>
        <v>956</v>
      </c>
      <c r="I78">
        <f t="shared" si="4"/>
        <v>521</v>
      </c>
    </row>
    <row r="79" spans="2:9" x14ac:dyDescent="0.3">
      <c r="B79" s="35">
        <v>43968</v>
      </c>
      <c r="C79" s="34">
        <v>981</v>
      </c>
      <c r="D79" s="34">
        <v>434</v>
      </c>
      <c r="E79" s="34">
        <v>24</v>
      </c>
      <c r="F79" s="34">
        <v>18</v>
      </c>
      <c r="H79">
        <f t="shared" si="4"/>
        <v>980</v>
      </c>
      <c r="I79">
        <f t="shared" si="4"/>
        <v>539</v>
      </c>
    </row>
    <row r="80" spans="2:9" x14ac:dyDescent="0.3">
      <c r="B80" s="35">
        <v>43969</v>
      </c>
      <c r="C80" s="34">
        <v>992</v>
      </c>
      <c r="D80" s="34">
        <v>424</v>
      </c>
      <c r="E80" s="34">
        <v>11</v>
      </c>
      <c r="F80" s="34">
        <v>21</v>
      </c>
      <c r="H80">
        <f t="shared" si="4"/>
        <v>991</v>
      </c>
      <c r="I80">
        <f t="shared" si="4"/>
        <v>560</v>
      </c>
    </row>
    <row r="81" spans="2:9" x14ac:dyDescent="0.3">
      <c r="B81" s="35">
        <v>43970</v>
      </c>
      <c r="C81" s="34">
        <v>1027</v>
      </c>
      <c r="D81" s="34">
        <v>449</v>
      </c>
      <c r="E81" s="34">
        <v>31</v>
      </c>
      <c r="F81" s="34">
        <v>10</v>
      </c>
      <c r="H81">
        <f t="shared" si="4"/>
        <v>1022</v>
      </c>
      <c r="I81">
        <f t="shared" si="4"/>
        <v>570</v>
      </c>
    </row>
    <row r="82" spans="2:9" x14ac:dyDescent="0.3">
      <c r="B82" s="35">
        <v>43971</v>
      </c>
      <c r="C82" s="34">
        <v>1028</v>
      </c>
      <c r="D82" s="34">
        <v>435</v>
      </c>
      <c r="E82" s="34">
        <v>5</v>
      </c>
      <c r="F82" s="34">
        <v>15</v>
      </c>
      <c r="H82">
        <f t="shared" si="4"/>
        <v>1027</v>
      </c>
      <c r="I82">
        <f t="shared" si="4"/>
        <v>585</v>
      </c>
    </row>
    <row r="83" spans="2:9" x14ac:dyDescent="0.3">
      <c r="B83" s="35">
        <v>43972</v>
      </c>
      <c r="C83" s="34">
        <v>1055</v>
      </c>
      <c r="D83" s="34">
        <v>442</v>
      </c>
      <c r="E83" s="34">
        <v>20</v>
      </c>
      <c r="F83" s="34">
        <v>20</v>
      </c>
      <c r="H83">
        <f t="shared" si="4"/>
        <v>1047</v>
      </c>
      <c r="I83">
        <f t="shared" si="4"/>
        <v>605</v>
      </c>
    </row>
    <row r="84" spans="2:9" x14ac:dyDescent="0.3">
      <c r="B84" s="35">
        <v>43973</v>
      </c>
      <c r="C84" s="34">
        <v>1068</v>
      </c>
      <c r="D84" s="34">
        <v>439</v>
      </c>
      <c r="E84" s="34">
        <v>20</v>
      </c>
      <c r="F84" s="34">
        <v>16</v>
      </c>
      <c r="H84">
        <f t="shared" si="4"/>
        <v>1067</v>
      </c>
      <c r="I84">
        <f t="shared" si="4"/>
        <v>621</v>
      </c>
    </row>
    <row r="85" spans="2:9" x14ac:dyDescent="0.3">
      <c r="B85" s="35">
        <v>43974</v>
      </c>
      <c r="C85" s="34">
        <v>1089</v>
      </c>
      <c r="D85" s="34">
        <v>420</v>
      </c>
      <c r="E85" s="34">
        <v>21</v>
      </c>
      <c r="F85" s="34">
        <v>40</v>
      </c>
      <c r="H85">
        <f t="shared" si="4"/>
        <v>1088</v>
      </c>
      <c r="I85">
        <f t="shared" si="4"/>
        <v>661</v>
      </c>
    </row>
    <row r="86" spans="2:9" x14ac:dyDescent="0.3">
      <c r="B86" s="35">
        <v>43975</v>
      </c>
      <c r="C86" s="34">
        <v>1141</v>
      </c>
      <c r="D86" s="34">
        <v>458</v>
      </c>
      <c r="E86" s="34">
        <v>52</v>
      </c>
      <c r="F86" s="34">
        <v>14</v>
      </c>
      <c r="H86">
        <f t="shared" si="4"/>
        <v>1140</v>
      </c>
      <c r="I86">
        <f t="shared" si="4"/>
        <v>675</v>
      </c>
    </row>
    <row r="87" spans="2:9" x14ac:dyDescent="0.3">
      <c r="B87" s="35">
        <v>43976</v>
      </c>
      <c r="C87" s="34">
        <v>1182</v>
      </c>
      <c r="D87" s="34">
        <v>477</v>
      </c>
      <c r="E87" s="34">
        <v>41</v>
      </c>
      <c r="F87" s="34">
        <v>21</v>
      </c>
      <c r="H87">
        <f t="shared" si="4"/>
        <v>1181</v>
      </c>
      <c r="I87">
        <f t="shared" si="4"/>
        <v>696</v>
      </c>
    </row>
    <row r="88" spans="2:9" x14ac:dyDescent="0.3">
      <c r="B88" s="35">
        <v>43977</v>
      </c>
      <c r="C88" s="34">
        <v>1319</v>
      </c>
      <c r="D88" s="34">
        <v>597</v>
      </c>
      <c r="E88" s="34">
        <v>137</v>
      </c>
      <c r="F88" s="34">
        <v>17</v>
      </c>
      <c r="H88">
        <f t="shared" si="4"/>
        <v>1318</v>
      </c>
      <c r="I88">
        <f t="shared" si="4"/>
        <v>713</v>
      </c>
    </row>
    <row r="89" spans="2:9" x14ac:dyDescent="0.3">
      <c r="B89" s="35">
        <v>43978</v>
      </c>
      <c r="C89" s="34">
        <v>1469</v>
      </c>
      <c r="D89" s="34">
        <v>727</v>
      </c>
      <c r="E89" s="34">
        <v>150</v>
      </c>
      <c r="F89" s="34">
        <v>20</v>
      </c>
      <c r="H89">
        <f t="shared" si="4"/>
        <v>1468</v>
      </c>
      <c r="I89">
        <f t="shared" si="4"/>
        <v>733</v>
      </c>
    </row>
    <row r="90" spans="2:9" x14ac:dyDescent="0.3">
      <c r="B90" s="35">
        <v>43979</v>
      </c>
      <c r="C90" s="34">
        <v>1530</v>
      </c>
      <c r="D90" s="34">
        <v>775</v>
      </c>
      <c r="E90" s="34">
        <v>61</v>
      </c>
      <c r="F90" s="34">
        <v>13</v>
      </c>
      <c r="H90">
        <f t="shared" si="4"/>
        <v>1529</v>
      </c>
      <c r="I90">
        <f t="shared" si="4"/>
        <v>746</v>
      </c>
    </row>
    <row r="91" spans="2:9" x14ac:dyDescent="0.3">
      <c r="B91" s="35">
        <v>43980</v>
      </c>
      <c r="C91" s="34">
        <v>1558</v>
      </c>
      <c r="D91" s="34">
        <v>794</v>
      </c>
      <c r="E91" s="34">
        <v>28</v>
      </c>
      <c r="F91" s="34">
        <v>9</v>
      </c>
      <c r="H91">
        <f t="shared" si="4"/>
        <v>1557</v>
      </c>
      <c r="I91">
        <f t="shared" si="4"/>
        <v>755</v>
      </c>
    </row>
    <row r="92" spans="2:9" x14ac:dyDescent="0.3">
      <c r="B92" s="35">
        <v>43981</v>
      </c>
      <c r="C92" s="34">
        <v>1620</v>
      </c>
      <c r="D92" s="34">
        <v>829</v>
      </c>
      <c r="E92" s="34">
        <v>55</v>
      </c>
      <c r="F92" s="34">
        <v>27</v>
      </c>
      <c r="H92">
        <f t="shared" si="4"/>
        <v>1612</v>
      </c>
      <c r="I92">
        <f t="shared" si="4"/>
        <v>782</v>
      </c>
    </row>
    <row r="93" spans="2:9" x14ac:dyDescent="0.3">
      <c r="B93" s="35">
        <v>43982</v>
      </c>
      <c r="C93" s="34">
        <v>1633</v>
      </c>
      <c r="D93" s="34">
        <v>822</v>
      </c>
      <c r="E93" s="34">
        <v>20</v>
      </c>
      <c r="F93" s="34">
        <v>20</v>
      </c>
      <c r="H93">
        <f t="shared" si="4"/>
        <v>1632</v>
      </c>
      <c r="I93">
        <f t="shared" si="4"/>
        <v>802</v>
      </c>
    </row>
    <row r="94" spans="2:9" x14ac:dyDescent="0.3">
      <c r="B94" s="35">
        <v>43983</v>
      </c>
      <c r="C94" s="34">
        <v>1643</v>
      </c>
      <c r="D94" s="34">
        <v>821</v>
      </c>
      <c r="E94" s="34">
        <v>10</v>
      </c>
      <c r="F94" s="34">
        <v>10</v>
      </c>
      <c r="H94">
        <f t="shared" si="4"/>
        <v>1642</v>
      </c>
      <c r="I94">
        <f t="shared" si="4"/>
        <v>812</v>
      </c>
    </row>
    <row r="95" spans="2:9" x14ac:dyDescent="0.3">
      <c r="B95" s="35">
        <v>43984</v>
      </c>
      <c r="C95" s="34">
        <v>1683</v>
      </c>
      <c r="D95" s="34">
        <v>849</v>
      </c>
      <c r="E95" s="34">
        <v>40</v>
      </c>
      <c r="F95" s="34">
        <v>12</v>
      </c>
      <c r="H95">
        <f t="shared" si="4"/>
        <v>1682</v>
      </c>
      <c r="I95">
        <f t="shared" si="4"/>
        <v>824</v>
      </c>
    </row>
    <row r="96" spans="2:9" x14ac:dyDescent="0.3">
      <c r="B96" s="35">
        <v>43985</v>
      </c>
      <c r="C96" s="34">
        <v>1749</v>
      </c>
      <c r="D96" s="34">
        <v>902</v>
      </c>
      <c r="E96" s="34">
        <v>52</v>
      </c>
      <c r="F96" s="34">
        <v>13</v>
      </c>
      <c r="H96">
        <f t="shared" si="4"/>
        <v>1734</v>
      </c>
      <c r="I96">
        <f t="shared" si="4"/>
        <v>837</v>
      </c>
    </row>
    <row r="97" spans="2:9" x14ac:dyDescent="0.3">
      <c r="B97" s="35">
        <v>43986</v>
      </c>
      <c r="C97" s="34">
        <v>1797</v>
      </c>
      <c r="D97" s="34">
        <v>947</v>
      </c>
      <c r="E97" s="34">
        <v>62</v>
      </c>
      <c r="F97" s="34">
        <v>3</v>
      </c>
      <c r="H97">
        <f t="shared" si="4"/>
        <v>1796</v>
      </c>
      <c r="I97">
        <f t="shared" si="4"/>
        <v>840</v>
      </c>
    </row>
    <row r="98" spans="2:9" x14ac:dyDescent="0.3">
      <c r="B98" s="35">
        <v>43987</v>
      </c>
      <c r="C98" s="34">
        <v>1801</v>
      </c>
      <c r="D98" s="34">
        <v>932</v>
      </c>
      <c r="E98" s="34">
        <v>4</v>
      </c>
      <c r="F98" s="34">
        <v>19</v>
      </c>
      <c r="H98">
        <f t="shared" si="4"/>
        <v>1800</v>
      </c>
      <c r="I98">
        <f t="shared" si="4"/>
        <v>859</v>
      </c>
    </row>
    <row r="99" spans="2:9" x14ac:dyDescent="0.3">
      <c r="B99" s="35">
        <v>43988</v>
      </c>
      <c r="C99" s="34">
        <v>1814</v>
      </c>
      <c r="D99" s="34">
        <v>912</v>
      </c>
      <c r="E99" s="34">
        <v>13</v>
      </c>
      <c r="F99" s="34">
        <v>33</v>
      </c>
      <c r="H99">
        <f t="shared" si="4"/>
        <v>1813</v>
      </c>
      <c r="I99">
        <f t="shared" si="4"/>
        <v>892</v>
      </c>
    </row>
    <row r="100" spans="2:9" x14ac:dyDescent="0.3">
      <c r="B100" s="35">
        <v>43989</v>
      </c>
      <c r="C100" s="34">
        <v>1835</v>
      </c>
      <c r="D100" s="34">
        <v>883</v>
      </c>
      <c r="E100" s="34">
        <v>21</v>
      </c>
      <c r="F100" s="34">
        <v>50</v>
      </c>
      <c r="H100">
        <f t="shared" si="4"/>
        <v>1834</v>
      </c>
      <c r="I100">
        <f t="shared" si="4"/>
        <v>942</v>
      </c>
    </row>
    <row r="101" spans="2:9" x14ac:dyDescent="0.3">
      <c r="B101" s="35">
        <v>43990</v>
      </c>
      <c r="C101" s="34">
        <v>1857</v>
      </c>
      <c r="D101" s="34">
        <v>856</v>
      </c>
      <c r="E101" s="34">
        <v>22</v>
      </c>
      <c r="F101" s="34">
        <v>49</v>
      </c>
      <c r="H101">
        <f t="shared" si="4"/>
        <v>1856</v>
      </c>
      <c r="I101">
        <f t="shared" si="4"/>
        <v>991</v>
      </c>
    </row>
    <row r="102" spans="2:9" x14ac:dyDescent="0.3">
      <c r="B102" s="35">
        <v>43991</v>
      </c>
      <c r="C102" s="34">
        <v>1859</v>
      </c>
      <c r="D102" s="34">
        <v>791</v>
      </c>
      <c r="E102" s="34">
        <v>2</v>
      </c>
      <c r="F102" s="34">
        <v>67</v>
      </c>
      <c r="H102">
        <f t="shared" si="4"/>
        <v>1858</v>
      </c>
      <c r="I102">
        <f t="shared" si="4"/>
        <v>1058</v>
      </c>
    </row>
    <row r="103" spans="2:9" x14ac:dyDescent="0.3">
      <c r="B103" s="35">
        <v>43992</v>
      </c>
      <c r="C103" s="34">
        <v>1869</v>
      </c>
      <c r="D103" s="34">
        <v>736</v>
      </c>
      <c r="E103" s="34">
        <v>10</v>
      </c>
      <c r="F103" s="34">
        <v>65</v>
      </c>
      <c r="H103">
        <f t="shared" si="4"/>
        <v>1868</v>
      </c>
      <c r="I103">
        <f t="shared" si="4"/>
        <v>1123</v>
      </c>
    </row>
    <row r="104" spans="2:9" x14ac:dyDescent="0.3">
      <c r="B104" s="35">
        <v>43993</v>
      </c>
      <c r="C104" s="34">
        <v>1877</v>
      </c>
      <c r="D104" s="34">
        <v>716</v>
      </c>
      <c r="E104" s="34">
        <v>8</v>
      </c>
      <c r="F104" s="34">
        <v>28</v>
      </c>
      <c r="H104">
        <f t="shared" si="4"/>
        <v>1876</v>
      </c>
      <c r="I104">
        <f t="shared" si="4"/>
        <v>1151</v>
      </c>
    </row>
    <row r="105" spans="2:9" x14ac:dyDescent="0.3">
      <c r="B105" s="35">
        <v>43994</v>
      </c>
      <c r="C105" s="34">
        <v>1880</v>
      </c>
      <c r="D105" s="34">
        <v>673</v>
      </c>
      <c r="E105" s="34">
        <v>3</v>
      </c>
      <c r="F105" s="34">
        <v>46</v>
      </c>
      <c r="H105">
        <f t="shared" si="4"/>
        <v>1879</v>
      </c>
      <c r="I105">
        <f t="shared" si="4"/>
        <v>1197</v>
      </c>
    </row>
    <row r="106" spans="2:9" x14ac:dyDescent="0.3">
      <c r="B106" s="35">
        <v>43995</v>
      </c>
      <c r="C106" s="34">
        <v>1884</v>
      </c>
      <c r="D106" s="34">
        <v>621</v>
      </c>
      <c r="E106" s="34">
        <v>4</v>
      </c>
      <c r="F106" s="34">
        <v>56</v>
      </c>
      <c r="H106">
        <f t="shared" si="4"/>
        <v>1883</v>
      </c>
      <c r="I106">
        <f t="shared" si="4"/>
        <v>1253</v>
      </c>
    </row>
    <row r="107" spans="2:9" x14ac:dyDescent="0.3">
      <c r="B107" s="35">
        <v>43996</v>
      </c>
      <c r="C107" s="34">
        <v>1889</v>
      </c>
      <c r="D107" s="34">
        <v>591</v>
      </c>
      <c r="E107" s="34">
        <v>5</v>
      </c>
      <c r="F107" s="34">
        <v>35</v>
      </c>
      <c r="H107">
        <f t="shared" si="4"/>
        <v>1888</v>
      </c>
      <c r="I107">
        <f t="shared" si="4"/>
        <v>1288</v>
      </c>
    </row>
    <row r="108" spans="2:9" x14ac:dyDescent="0.3">
      <c r="B108" s="35">
        <v>43997</v>
      </c>
      <c r="C108" s="34">
        <v>1905</v>
      </c>
      <c r="D108" s="34">
        <v>552</v>
      </c>
      <c r="E108" s="34">
        <v>16</v>
      </c>
      <c r="F108" s="34">
        <v>55</v>
      </c>
      <c r="H108">
        <f t="shared" si="4"/>
        <v>1904</v>
      </c>
      <c r="I108">
        <f t="shared" si="4"/>
        <v>1343</v>
      </c>
    </row>
    <row r="109" spans="2:9" x14ac:dyDescent="0.3">
      <c r="B109" s="35">
        <v>43998</v>
      </c>
      <c r="C109" s="34">
        <v>1915</v>
      </c>
      <c r="D109" s="34">
        <v>533</v>
      </c>
      <c r="E109" s="34">
        <v>10</v>
      </c>
      <c r="F109" s="34">
        <v>29</v>
      </c>
      <c r="H109">
        <f t="shared" si="4"/>
        <v>1914</v>
      </c>
      <c r="I109">
        <f t="shared" si="4"/>
        <v>1372</v>
      </c>
    </row>
    <row r="110" spans="2:9" x14ac:dyDescent="0.3">
      <c r="B110" s="35">
        <v>43999</v>
      </c>
      <c r="C110" s="34">
        <v>1924</v>
      </c>
      <c r="D110" s="34">
        <v>516</v>
      </c>
      <c r="E110" s="34">
        <v>9</v>
      </c>
      <c r="F110" s="34">
        <v>26</v>
      </c>
      <c r="H110">
        <f t="shared" si="4"/>
        <v>1923</v>
      </c>
      <c r="I110">
        <f t="shared" si="4"/>
        <v>1398</v>
      </c>
    </row>
    <row r="111" spans="2:9" x14ac:dyDescent="0.3">
      <c r="B111" s="35">
        <v>44000</v>
      </c>
      <c r="C111" s="34">
        <v>1947</v>
      </c>
      <c r="D111" s="34">
        <v>515</v>
      </c>
      <c r="E111" s="34">
        <v>22</v>
      </c>
      <c r="F111" s="34">
        <v>24</v>
      </c>
      <c r="H111">
        <f t="shared" si="4"/>
        <v>1945</v>
      </c>
      <c r="I111">
        <f t="shared" si="4"/>
        <v>1422</v>
      </c>
    </row>
    <row r="112" spans="2:9" x14ac:dyDescent="0.3">
      <c r="B112" s="35">
        <v>44001</v>
      </c>
      <c r="C112" s="34">
        <v>1950</v>
      </c>
      <c r="D112" s="34">
        <v>493</v>
      </c>
      <c r="E112" s="34">
        <v>4</v>
      </c>
      <c r="F112" s="34">
        <v>25</v>
      </c>
      <c r="H112">
        <f t="shared" si="4"/>
        <v>1949</v>
      </c>
      <c r="I112">
        <f t="shared" si="4"/>
        <v>1447</v>
      </c>
    </row>
    <row r="113" spans="2:9" x14ac:dyDescent="0.3">
      <c r="B113" s="35">
        <v>44002</v>
      </c>
      <c r="C113" s="34">
        <v>1950</v>
      </c>
      <c r="D113" s="34">
        <v>467</v>
      </c>
      <c r="E113" s="34">
        <v>0</v>
      </c>
      <c r="F113" s="34">
        <v>26</v>
      </c>
      <c r="H113">
        <f t="shared" si="4"/>
        <v>1949</v>
      </c>
      <c r="I113">
        <f t="shared" si="4"/>
        <v>1473</v>
      </c>
    </row>
    <row r="114" spans="2:9" x14ac:dyDescent="0.3">
      <c r="B114" s="35">
        <v>44003</v>
      </c>
      <c r="C114" s="34">
        <v>1950</v>
      </c>
      <c r="D114" s="34">
        <v>441</v>
      </c>
      <c r="E114" s="34">
        <v>0</v>
      </c>
      <c r="F114" s="34">
        <v>26</v>
      </c>
      <c r="H114">
        <f t="shared" si="4"/>
        <v>1949</v>
      </c>
      <c r="I114">
        <f t="shared" si="4"/>
        <v>1499</v>
      </c>
    </row>
    <row r="115" spans="2:9" x14ac:dyDescent="0.3">
      <c r="B115" s="35">
        <v>44004</v>
      </c>
      <c r="C115" s="34">
        <v>1951</v>
      </c>
      <c r="D115" s="34">
        <v>414</v>
      </c>
      <c r="E115" s="34">
        <v>1</v>
      </c>
      <c r="F115" s="34">
        <v>28</v>
      </c>
      <c r="H115">
        <f t="shared" si="4"/>
        <v>1950</v>
      </c>
      <c r="I115">
        <f t="shared" si="4"/>
        <v>1527</v>
      </c>
    </row>
    <row r="116" spans="2:9" x14ac:dyDescent="0.3">
      <c r="B116" s="35">
        <v>44005</v>
      </c>
      <c r="C116" s="34">
        <v>1991</v>
      </c>
      <c r="D116" s="34">
        <v>432</v>
      </c>
      <c r="E116" s="34">
        <v>40</v>
      </c>
      <c r="F116" s="34">
        <v>22</v>
      </c>
      <c r="H116">
        <f t="shared" si="4"/>
        <v>1990</v>
      </c>
      <c r="I116">
        <f t="shared" si="4"/>
        <v>1549</v>
      </c>
    </row>
    <row r="117" spans="2:9" x14ac:dyDescent="0.3">
      <c r="B117" s="35">
        <v>44006</v>
      </c>
      <c r="C117" s="34">
        <v>2001</v>
      </c>
      <c r="D117" s="34">
        <v>428</v>
      </c>
      <c r="E117" s="34">
        <v>10</v>
      </c>
      <c r="F117" s="34">
        <v>14</v>
      </c>
      <c r="H117">
        <f t="shared" si="4"/>
        <v>2000</v>
      </c>
      <c r="I117">
        <f t="shared" si="4"/>
        <v>1563</v>
      </c>
    </row>
    <row r="118" spans="2:9" x14ac:dyDescent="0.3">
      <c r="B118" s="35">
        <v>44007</v>
      </c>
      <c r="C118" s="34">
        <v>2010</v>
      </c>
      <c r="D118" s="34">
        <v>397</v>
      </c>
      <c r="E118" s="34">
        <v>9</v>
      </c>
      <c r="F118" s="34">
        <v>40</v>
      </c>
      <c r="H118">
        <f t="shared" si="4"/>
        <v>2009</v>
      </c>
      <c r="I118">
        <f t="shared" si="4"/>
        <v>1603</v>
      </c>
    </row>
    <row r="119" spans="2:9" x14ac:dyDescent="0.3">
      <c r="B119" s="35">
        <v>44008</v>
      </c>
      <c r="C119" s="34">
        <v>2014</v>
      </c>
      <c r="D119" s="34">
        <v>384</v>
      </c>
      <c r="E119" s="34">
        <v>4</v>
      </c>
      <c r="F119" s="34">
        <v>17</v>
      </c>
      <c r="H119">
        <f t="shared" si="4"/>
        <v>2013</v>
      </c>
      <c r="I119">
        <f t="shared" si="4"/>
        <v>1620</v>
      </c>
    </row>
    <row r="120" spans="2:9" x14ac:dyDescent="0.3">
      <c r="B120" s="35">
        <v>44009</v>
      </c>
      <c r="C120" s="34">
        <v>2033</v>
      </c>
      <c r="D120" s="34">
        <v>383</v>
      </c>
      <c r="E120" s="34">
        <v>19</v>
      </c>
      <c r="F120" s="34">
        <v>20</v>
      </c>
      <c r="H120">
        <f t="shared" si="4"/>
        <v>2032</v>
      </c>
      <c r="I120">
        <f t="shared" si="4"/>
        <v>1640</v>
      </c>
    </row>
    <row r="121" spans="2:9" x14ac:dyDescent="0.3">
      <c r="B121" s="35">
        <v>44010</v>
      </c>
      <c r="C121" s="34">
        <v>2037</v>
      </c>
      <c r="D121" s="34">
        <v>365</v>
      </c>
      <c r="E121" s="34">
        <v>4</v>
      </c>
      <c r="F121" s="34">
        <v>22</v>
      </c>
      <c r="H121">
        <f t="shared" si="4"/>
        <v>2036</v>
      </c>
      <c r="I121">
        <f t="shared" si="4"/>
        <v>1662</v>
      </c>
    </row>
    <row r="122" spans="2:9" x14ac:dyDescent="0.3">
      <c r="B122" s="35">
        <v>44011</v>
      </c>
      <c r="C122" s="34">
        <v>2042</v>
      </c>
      <c r="D122" s="34">
        <v>353</v>
      </c>
      <c r="E122" s="34">
        <v>2</v>
      </c>
      <c r="F122" s="34">
        <v>17</v>
      </c>
      <c r="H122">
        <f t="shared" si="4"/>
        <v>2038</v>
      </c>
      <c r="I122">
        <f t="shared" si="4"/>
        <v>1679</v>
      </c>
    </row>
    <row r="123" spans="2:9" x14ac:dyDescent="0.3">
      <c r="B123" s="35">
        <v>44012</v>
      </c>
      <c r="C123" s="34">
        <v>2047</v>
      </c>
      <c r="D123" s="34">
        <v>325</v>
      </c>
      <c r="E123" s="34">
        <v>8</v>
      </c>
      <c r="F123" s="34">
        <v>33</v>
      </c>
      <c r="H123">
        <f t="shared" si="4"/>
        <v>2046</v>
      </c>
      <c r="I123">
        <f t="shared" si="4"/>
        <v>1712</v>
      </c>
    </row>
    <row r="124" spans="2:9" x14ac:dyDescent="0.3">
      <c r="B124" s="35">
        <v>44013</v>
      </c>
      <c r="C124" s="34">
        <v>2054</v>
      </c>
      <c r="D124" s="34">
        <v>295</v>
      </c>
      <c r="E124" s="34">
        <v>7</v>
      </c>
      <c r="F124" s="34">
        <v>37</v>
      </c>
      <c r="H124">
        <f t="shared" si="4"/>
        <v>2053</v>
      </c>
      <c r="I124">
        <f t="shared" si="4"/>
        <v>1749</v>
      </c>
    </row>
    <row r="125" spans="2:9" x14ac:dyDescent="0.3">
      <c r="B125" s="35">
        <v>44014</v>
      </c>
      <c r="C125" s="34">
        <v>2066</v>
      </c>
      <c r="D125" s="34">
        <v>228</v>
      </c>
      <c r="E125" s="34">
        <v>12</v>
      </c>
      <c r="F125" s="34">
        <v>79</v>
      </c>
      <c r="H125">
        <f t="shared" si="4"/>
        <v>2065</v>
      </c>
      <c r="I125">
        <f t="shared" si="4"/>
        <v>1828</v>
      </c>
    </row>
    <row r="126" spans="2:9" x14ac:dyDescent="0.3">
      <c r="B126" s="35">
        <v>44015</v>
      </c>
      <c r="C126" s="34">
        <v>2069</v>
      </c>
      <c r="D126" s="34">
        <v>195</v>
      </c>
      <c r="E126" s="34">
        <v>3</v>
      </c>
      <c r="F126" s="34">
        <v>36</v>
      </c>
      <c r="H126">
        <f t="shared" si="4"/>
        <v>2068</v>
      </c>
      <c r="I126">
        <f t="shared" si="4"/>
        <v>1864</v>
      </c>
    </row>
    <row r="127" spans="2:9" x14ac:dyDescent="0.3">
      <c r="B127" s="35">
        <v>44016</v>
      </c>
      <c r="C127" s="34">
        <v>2074</v>
      </c>
      <c r="D127" s="34">
        <v>178</v>
      </c>
      <c r="E127" s="34">
        <v>5</v>
      </c>
      <c r="F127" s="34">
        <v>22</v>
      </c>
      <c r="H127">
        <f t="shared" si="4"/>
        <v>2073</v>
      </c>
      <c r="I127">
        <f t="shared" si="4"/>
        <v>1886</v>
      </c>
    </row>
    <row r="128" spans="2:9" x14ac:dyDescent="0.3">
      <c r="B128" s="35">
        <v>44017</v>
      </c>
      <c r="C128" s="34">
        <v>2076</v>
      </c>
      <c r="D128" s="34">
        <v>162</v>
      </c>
      <c r="E128" s="34">
        <v>2</v>
      </c>
      <c r="F128" s="34">
        <v>18</v>
      </c>
      <c r="H128">
        <f t="shared" si="4"/>
        <v>2075</v>
      </c>
      <c r="I128">
        <f t="shared" si="4"/>
        <v>1904</v>
      </c>
    </row>
    <row r="129" spans="2:9" x14ac:dyDescent="0.3">
      <c r="B129" s="35">
        <v>44018</v>
      </c>
      <c r="C129" s="34">
        <v>2077</v>
      </c>
      <c r="D129" s="34">
        <v>149</v>
      </c>
      <c r="E129" s="34">
        <v>1</v>
      </c>
      <c r="F129" s="34">
        <v>14</v>
      </c>
      <c r="H129">
        <f t="shared" si="4"/>
        <v>2076</v>
      </c>
      <c r="I129">
        <f t="shared" si="4"/>
        <v>1918</v>
      </c>
    </row>
    <row r="130" spans="2:9" x14ac:dyDescent="0.3">
      <c r="B130" s="35">
        <v>44019</v>
      </c>
      <c r="C130" s="34">
        <v>2081</v>
      </c>
      <c r="D130" s="34">
        <v>115</v>
      </c>
      <c r="E130" s="34">
        <v>4</v>
      </c>
      <c r="F130" s="34">
        <v>38</v>
      </c>
      <c r="H130">
        <f t="shared" si="4"/>
        <v>2080</v>
      </c>
      <c r="I130">
        <f t="shared" si="4"/>
        <v>1956</v>
      </c>
    </row>
    <row r="131" spans="2:9" x14ac:dyDescent="0.3">
      <c r="B131" s="35">
        <v>44020</v>
      </c>
      <c r="C131" s="34">
        <v>2094</v>
      </c>
      <c r="D131" s="34">
        <v>116</v>
      </c>
      <c r="E131" s="34">
        <v>13</v>
      </c>
      <c r="F131" s="34">
        <v>12</v>
      </c>
      <c r="H131">
        <f t="shared" si="4"/>
        <v>2093</v>
      </c>
      <c r="I131">
        <f t="shared" si="4"/>
        <v>1968</v>
      </c>
    </row>
    <row r="132" spans="2:9" x14ac:dyDescent="0.3">
      <c r="B132" s="35">
        <v>44021</v>
      </c>
      <c r="C132" s="34">
        <v>2350</v>
      </c>
      <c r="D132" s="34">
        <v>359</v>
      </c>
      <c r="E132" s="34">
        <v>60</v>
      </c>
      <c r="F132" s="34">
        <v>12</v>
      </c>
      <c r="H132">
        <f t="shared" si="4"/>
        <v>2153</v>
      </c>
      <c r="I132">
        <f t="shared" si="4"/>
        <v>1980</v>
      </c>
    </row>
    <row r="133" spans="2:9" x14ac:dyDescent="0.3">
      <c r="B133" s="35">
        <v>44022</v>
      </c>
      <c r="C133" s="34">
        <v>2454</v>
      </c>
      <c r="D133" s="34">
        <v>463</v>
      </c>
      <c r="E133" s="34">
        <v>300</v>
      </c>
      <c r="F133" s="34">
        <v>1</v>
      </c>
      <c r="H133">
        <f t="shared" si="4"/>
        <v>2453</v>
      </c>
      <c r="I133">
        <f t="shared" si="4"/>
        <v>1981</v>
      </c>
    </row>
    <row r="134" spans="2:9" x14ac:dyDescent="0.3">
      <c r="B134" s="35">
        <v>44023</v>
      </c>
      <c r="C134" s="34">
        <v>2511</v>
      </c>
      <c r="D134" s="34">
        <v>519</v>
      </c>
      <c r="E134" s="34">
        <v>57</v>
      </c>
      <c r="F134" s="34">
        <v>0</v>
      </c>
      <c r="H134">
        <f t="shared" si="4"/>
        <v>2510</v>
      </c>
      <c r="I134">
        <f t="shared" si="4"/>
        <v>1981</v>
      </c>
    </row>
    <row r="135" spans="2:9" x14ac:dyDescent="0.3">
      <c r="B135" s="35">
        <v>44024</v>
      </c>
      <c r="C135" s="34">
        <v>2617</v>
      </c>
      <c r="D135" s="34">
        <v>625</v>
      </c>
      <c r="E135" s="34">
        <v>106</v>
      </c>
      <c r="F135" s="34">
        <v>1</v>
      </c>
      <c r="H135">
        <f t="shared" ref="H135:I140" si="5">H134+E135</f>
        <v>2616</v>
      </c>
      <c r="I135">
        <f t="shared" si="5"/>
        <v>1982</v>
      </c>
    </row>
    <row r="136" spans="2:9" x14ac:dyDescent="0.3">
      <c r="B136" s="35">
        <v>44025</v>
      </c>
      <c r="C136" s="34">
        <v>2646</v>
      </c>
      <c r="D136" s="34">
        <v>654</v>
      </c>
      <c r="E136" s="34">
        <v>29</v>
      </c>
      <c r="F136" s="34">
        <v>0</v>
      </c>
      <c r="H136">
        <f t="shared" si="5"/>
        <v>2645</v>
      </c>
      <c r="I136">
        <f t="shared" si="5"/>
        <v>1982</v>
      </c>
    </row>
    <row r="137" spans="2:9" x14ac:dyDescent="0.3">
      <c r="B137" s="35">
        <v>44026</v>
      </c>
      <c r="C137" s="34">
        <v>2665</v>
      </c>
      <c r="D137" s="34">
        <v>666</v>
      </c>
      <c r="E137" s="34">
        <v>19</v>
      </c>
      <c r="F137" s="34">
        <v>7</v>
      </c>
      <c r="H137">
        <f t="shared" si="5"/>
        <v>2664</v>
      </c>
      <c r="I137">
        <f t="shared" si="5"/>
        <v>1989</v>
      </c>
    </row>
    <row r="138" spans="2:9" x14ac:dyDescent="0.3">
      <c r="B138" s="43">
        <v>44027</v>
      </c>
      <c r="C138" s="44"/>
      <c r="D138" s="44"/>
      <c r="E138" s="44">
        <v>6</v>
      </c>
      <c r="F138" s="44">
        <v>13</v>
      </c>
      <c r="H138">
        <f t="shared" si="5"/>
        <v>2670</v>
      </c>
      <c r="I138">
        <f t="shared" si="5"/>
        <v>2002</v>
      </c>
    </row>
    <row r="139" spans="2:9" x14ac:dyDescent="0.3">
      <c r="B139" s="43">
        <v>44028</v>
      </c>
      <c r="C139" s="44"/>
      <c r="D139" s="44"/>
      <c r="E139" s="44">
        <v>15</v>
      </c>
      <c r="F139" s="44">
        <v>6</v>
      </c>
      <c r="H139">
        <f t="shared" si="5"/>
        <v>2685</v>
      </c>
      <c r="I139">
        <f t="shared" si="5"/>
        <v>2008</v>
      </c>
    </row>
    <row r="140" spans="2:9" x14ac:dyDescent="0.3">
      <c r="B140" s="43">
        <v>44029</v>
      </c>
      <c r="C140" s="44"/>
      <c r="D140" s="44"/>
      <c r="E140" s="44">
        <v>1</v>
      </c>
      <c r="F140" s="44">
        <v>0</v>
      </c>
      <c r="H140">
        <f t="shared" si="5"/>
        <v>2686</v>
      </c>
      <c r="I140">
        <f t="shared" si="5"/>
        <v>2008</v>
      </c>
    </row>
    <row r="141" spans="2:9" x14ac:dyDescent="0.3">
      <c r="B141" s="1"/>
    </row>
    <row r="142" spans="2:9" x14ac:dyDescent="0.3">
      <c r="B142" s="1"/>
    </row>
    <row r="143" spans="2:9" x14ac:dyDescent="0.3">
      <c r="B143" s="1"/>
    </row>
    <row r="144" spans="2:9" x14ac:dyDescent="0.3">
      <c r="B144" s="1"/>
    </row>
    <row r="145" spans="2:2" x14ac:dyDescent="0.3">
      <c r="B145" s="1"/>
    </row>
    <row r="146" spans="2:2" x14ac:dyDescent="0.3">
      <c r="B146" s="1"/>
    </row>
    <row r="147" spans="2:2" x14ac:dyDescent="0.3">
      <c r="B147" s="1"/>
    </row>
    <row r="148" spans="2:2" x14ac:dyDescent="0.3">
      <c r="B148" s="1"/>
    </row>
    <row r="149" spans="2:2" x14ac:dyDescent="0.3">
      <c r="B149" s="1"/>
    </row>
    <row r="150" spans="2:2" x14ac:dyDescent="0.3">
      <c r="B150" s="1"/>
    </row>
    <row r="151" spans="2:2" x14ac:dyDescent="0.3">
      <c r="B151" s="1"/>
    </row>
    <row r="152" spans="2:2" x14ac:dyDescent="0.3">
      <c r="B152" s="1"/>
    </row>
    <row r="153" spans="2:2" x14ac:dyDescent="0.3">
      <c r="B153" s="1"/>
    </row>
    <row r="154" spans="2:2" x14ac:dyDescent="0.3">
      <c r="B154" s="1"/>
    </row>
    <row r="155" spans="2:2" x14ac:dyDescent="0.3">
      <c r="B155" s="1"/>
    </row>
    <row r="156" spans="2:2" x14ac:dyDescent="0.3">
      <c r="B156" s="1"/>
    </row>
    <row r="157" spans="2:2" x14ac:dyDescent="0.3">
      <c r="B157" s="1"/>
    </row>
    <row r="158" spans="2:2" x14ac:dyDescent="0.3">
      <c r="B158" s="1"/>
    </row>
    <row r="159" spans="2:2" x14ac:dyDescent="0.3">
      <c r="B159" s="1"/>
    </row>
    <row r="160" spans="2:2" x14ac:dyDescent="0.3">
      <c r="B160" s="1"/>
    </row>
    <row r="161" spans="2:2" x14ac:dyDescent="0.3">
      <c r="B161" s="1"/>
    </row>
    <row r="162" spans="2:2" x14ac:dyDescent="0.3">
      <c r="B162" s="1"/>
    </row>
    <row r="163" spans="2:2" x14ac:dyDescent="0.3">
      <c r="B163" s="1"/>
    </row>
    <row r="164" spans="2:2" x14ac:dyDescent="0.3">
      <c r="B164" s="1"/>
    </row>
    <row r="165" spans="2:2" x14ac:dyDescent="0.3">
      <c r="B165" s="1"/>
    </row>
    <row r="166" spans="2:2" x14ac:dyDescent="0.3">
      <c r="B166" s="1"/>
    </row>
    <row r="167" spans="2:2" x14ac:dyDescent="0.3">
      <c r="B167" s="1"/>
    </row>
    <row r="168" spans="2:2" x14ac:dyDescent="0.3">
      <c r="B168" s="1"/>
    </row>
    <row r="169" spans="2:2" x14ac:dyDescent="0.3">
      <c r="B169" s="1"/>
    </row>
    <row r="170" spans="2:2" x14ac:dyDescent="0.3">
      <c r="B170" s="1"/>
    </row>
    <row r="171" spans="2:2" x14ac:dyDescent="0.3">
      <c r="B171" s="1"/>
    </row>
    <row r="172" spans="2:2" x14ac:dyDescent="0.3">
      <c r="B172" s="1"/>
    </row>
    <row r="173" spans="2:2" x14ac:dyDescent="0.3">
      <c r="B173" s="1"/>
    </row>
    <row r="174" spans="2:2" x14ac:dyDescent="0.3">
      <c r="B174" s="1"/>
    </row>
    <row r="175" spans="2:2" x14ac:dyDescent="0.3">
      <c r="B175" s="1"/>
    </row>
    <row r="176" spans="2:2" x14ac:dyDescent="0.3">
      <c r="B176" s="1"/>
    </row>
    <row r="177" spans="2:2" x14ac:dyDescent="0.3">
      <c r="B177" s="1"/>
    </row>
    <row r="178" spans="2:2" x14ac:dyDescent="0.3">
      <c r="B178" s="1"/>
    </row>
    <row r="179" spans="2:2" x14ac:dyDescent="0.3">
      <c r="B179" s="1"/>
    </row>
    <row r="180" spans="2:2" x14ac:dyDescent="0.3">
      <c r="B180" s="1"/>
    </row>
    <row r="181" spans="2:2" x14ac:dyDescent="0.3">
      <c r="B181" s="1"/>
    </row>
    <row r="182" spans="2:2" x14ac:dyDescent="0.3">
      <c r="B182" s="1"/>
    </row>
    <row r="183" spans="2:2" x14ac:dyDescent="0.3">
      <c r="B183" s="1"/>
    </row>
    <row r="184" spans="2:2" x14ac:dyDescent="0.3">
      <c r="B184" s="1"/>
    </row>
    <row r="185" spans="2:2" x14ac:dyDescent="0.3">
      <c r="B185" s="1"/>
    </row>
    <row r="186" spans="2:2" x14ac:dyDescent="0.3">
      <c r="B186" s="1"/>
    </row>
    <row r="187" spans="2:2" x14ac:dyDescent="0.3">
      <c r="B187" s="1"/>
    </row>
    <row r="188" spans="2:2" x14ac:dyDescent="0.3">
      <c r="B188" s="1"/>
    </row>
    <row r="189" spans="2:2" x14ac:dyDescent="0.3">
      <c r="B189" s="1"/>
    </row>
    <row r="190" spans="2:2" x14ac:dyDescent="0.3">
      <c r="B190" s="1"/>
    </row>
    <row r="191" spans="2:2" x14ac:dyDescent="0.3">
      <c r="B191" s="1"/>
    </row>
    <row r="192" spans="2:2" x14ac:dyDescent="0.3">
      <c r="B192" s="1"/>
    </row>
    <row r="193" spans="2:2" x14ac:dyDescent="0.3">
      <c r="B193" s="1"/>
    </row>
    <row r="194" spans="2:2" x14ac:dyDescent="0.3">
      <c r="B194" s="1"/>
    </row>
    <row r="195" spans="2:2" x14ac:dyDescent="0.3">
      <c r="B195" s="1"/>
    </row>
    <row r="196" spans="2:2" x14ac:dyDescent="0.3">
      <c r="B196" s="1"/>
    </row>
    <row r="197" spans="2:2" x14ac:dyDescent="0.3">
      <c r="B197" s="1"/>
    </row>
    <row r="198" spans="2:2" x14ac:dyDescent="0.3">
      <c r="B198" s="1"/>
    </row>
    <row r="199" spans="2:2" x14ac:dyDescent="0.3">
      <c r="B199" s="1"/>
    </row>
    <row r="200" spans="2:2" x14ac:dyDescent="0.3">
      <c r="B200" s="1"/>
    </row>
    <row r="201" spans="2:2" x14ac:dyDescent="0.3">
      <c r="B201" s="1"/>
    </row>
    <row r="202" spans="2:2" x14ac:dyDescent="0.3">
      <c r="B202" s="1"/>
    </row>
    <row r="203" spans="2:2" x14ac:dyDescent="0.3">
      <c r="B203" s="1"/>
    </row>
    <row r="204" spans="2:2" x14ac:dyDescent="0.3">
      <c r="B204" s="1"/>
    </row>
    <row r="205" spans="2:2" x14ac:dyDescent="0.3">
      <c r="B205" s="1"/>
    </row>
    <row r="206" spans="2:2" x14ac:dyDescent="0.3">
      <c r="B206" s="1"/>
    </row>
    <row r="207" spans="2:2" x14ac:dyDescent="0.3">
      <c r="B207" s="1"/>
    </row>
    <row r="208" spans="2:2" x14ac:dyDescent="0.3">
      <c r="B208" s="1"/>
    </row>
    <row r="209" spans="2:2" x14ac:dyDescent="0.3">
      <c r="B209" s="1"/>
    </row>
    <row r="210" spans="2:2" x14ac:dyDescent="0.3">
      <c r="B210" s="1"/>
    </row>
    <row r="211" spans="2:2" x14ac:dyDescent="0.3">
      <c r="B211" s="1"/>
    </row>
    <row r="212" spans="2:2" x14ac:dyDescent="0.3">
      <c r="B212" s="1"/>
    </row>
    <row r="213" spans="2:2" x14ac:dyDescent="0.3">
      <c r="B213" s="1"/>
    </row>
    <row r="214" spans="2:2" x14ac:dyDescent="0.3">
      <c r="B214" s="1"/>
    </row>
    <row r="215" spans="2:2" x14ac:dyDescent="0.3">
      <c r="B215" s="1"/>
    </row>
    <row r="216" spans="2:2" x14ac:dyDescent="0.3">
      <c r="B216" s="1"/>
    </row>
    <row r="217" spans="2:2" x14ac:dyDescent="0.3">
      <c r="B217" s="1"/>
    </row>
    <row r="218" spans="2:2" x14ac:dyDescent="0.3">
      <c r="B218" s="1"/>
    </row>
    <row r="219" spans="2:2" x14ac:dyDescent="0.3">
      <c r="B219" s="1"/>
    </row>
    <row r="220" spans="2:2" x14ac:dyDescent="0.3">
      <c r="B220" s="1"/>
    </row>
    <row r="221" spans="2:2" x14ac:dyDescent="0.3">
      <c r="B221" s="1"/>
    </row>
    <row r="222" spans="2:2" x14ac:dyDescent="0.3">
      <c r="B222" s="1"/>
    </row>
    <row r="223" spans="2:2" x14ac:dyDescent="0.3">
      <c r="B223" s="1"/>
    </row>
    <row r="224" spans="2:2" x14ac:dyDescent="0.3">
      <c r="B224" s="1"/>
    </row>
    <row r="225" spans="2:2" x14ac:dyDescent="0.3">
      <c r="B225" s="1"/>
    </row>
    <row r="226" spans="2:2" x14ac:dyDescent="0.3">
      <c r="B226" s="1"/>
    </row>
    <row r="227" spans="2:2" x14ac:dyDescent="0.3">
      <c r="B227" s="1"/>
    </row>
    <row r="228" spans="2:2" x14ac:dyDescent="0.3">
      <c r="B228" s="1"/>
    </row>
    <row r="229" spans="2:2" x14ac:dyDescent="0.3">
      <c r="B229" s="1"/>
    </row>
    <row r="230" spans="2:2" x14ac:dyDescent="0.3">
      <c r="B230" s="1"/>
    </row>
    <row r="231" spans="2:2" x14ac:dyDescent="0.3">
      <c r="B231" s="1"/>
    </row>
    <row r="232" spans="2:2" x14ac:dyDescent="0.3">
      <c r="B232" s="1"/>
    </row>
    <row r="233" spans="2:2" x14ac:dyDescent="0.3">
      <c r="B233" s="1"/>
    </row>
    <row r="234" spans="2:2" x14ac:dyDescent="0.3">
      <c r="B234" s="1"/>
    </row>
    <row r="235" spans="2:2" x14ac:dyDescent="0.3">
      <c r="B235" s="1"/>
    </row>
    <row r="236" spans="2:2" x14ac:dyDescent="0.3">
      <c r="B236" s="1"/>
    </row>
    <row r="237" spans="2:2" x14ac:dyDescent="0.3">
      <c r="B237" s="1"/>
    </row>
    <row r="238" spans="2:2" x14ac:dyDescent="0.3">
      <c r="B238" s="1"/>
    </row>
    <row r="239" spans="2:2" x14ac:dyDescent="0.3">
      <c r="B239" s="1"/>
    </row>
    <row r="240" spans="2:2" x14ac:dyDescent="0.3">
      <c r="B240" s="1"/>
    </row>
    <row r="241" spans="2:2" x14ac:dyDescent="0.3">
      <c r="B241" s="1"/>
    </row>
    <row r="242" spans="2:2" x14ac:dyDescent="0.3">
      <c r="B242" s="1"/>
    </row>
    <row r="243" spans="2:2" x14ac:dyDescent="0.3">
      <c r="B243" s="1"/>
    </row>
    <row r="244" spans="2:2" x14ac:dyDescent="0.3">
      <c r="B244" s="1"/>
    </row>
    <row r="245" spans="2:2" x14ac:dyDescent="0.3">
      <c r="B245" s="1"/>
    </row>
    <row r="246" spans="2:2" x14ac:dyDescent="0.3">
      <c r="B246" s="1"/>
    </row>
    <row r="247" spans="2:2" x14ac:dyDescent="0.3">
      <c r="B247" s="1"/>
    </row>
    <row r="248" spans="2:2" x14ac:dyDescent="0.3">
      <c r="B248" s="1"/>
    </row>
    <row r="249" spans="2:2" x14ac:dyDescent="0.3">
      <c r="B249" s="1"/>
    </row>
    <row r="250" spans="2:2" x14ac:dyDescent="0.3">
      <c r="B250" s="1"/>
    </row>
    <row r="251" spans="2:2" x14ac:dyDescent="0.3">
      <c r="B251" s="1"/>
    </row>
    <row r="252" spans="2:2" x14ac:dyDescent="0.3">
      <c r="B252" s="1"/>
    </row>
    <row r="253" spans="2:2" x14ac:dyDescent="0.3">
      <c r="B253" s="1"/>
    </row>
    <row r="254" spans="2:2" x14ac:dyDescent="0.3">
      <c r="B254" s="1"/>
    </row>
    <row r="255" spans="2:2" x14ac:dyDescent="0.3">
      <c r="B255" s="1"/>
    </row>
    <row r="256" spans="2:2" x14ac:dyDescent="0.3">
      <c r="B256" s="1"/>
    </row>
    <row r="257" spans="2:2" x14ac:dyDescent="0.3">
      <c r="B257" s="1"/>
    </row>
    <row r="258" spans="2:2" x14ac:dyDescent="0.3">
      <c r="B258" s="1"/>
    </row>
    <row r="259" spans="2:2" x14ac:dyDescent="0.3">
      <c r="B259" s="1"/>
    </row>
    <row r="260" spans="2:2" x14ac:dyDescent="0.3">
      <c r="B260" s="1"/>
    </row>
    <row r="261" spans="2:2" x14ac:dyDescent="0.3">
      <c r="B261" s="1"/>
    </row>
    <row r="262" spans="2:2" x14ac:dyDescent="0.3">
      <c r="B262" s="1"/>
    </row>
    <row r="263" spans="2:2" x14ac:dyDescent="0.3">
      <c r="B263" s="1"/>
    </row>
    <row r="264" spans="2:2" x14ac:dyDescent="0.3">
      <c r="B264" s="1"/>
    </row>
    <row r="265" spans="2:2" x14ac:dyDescent="0.3">
      <c r="B265" s="1"/>
    </row>
    <row r="266" spans="2:2" x14ac:dyDescent="0.3">
      <c r="B266" s="1"/>
    </row>
    <row r="267" spans="2:2" x14ac:dyDescent="0.3">
      <c r="B267" s="1"/>
    </row>
    <row r="268" spans="2:2" x14ac:dyDescent="0.3">
      <c r="B268" s="1"/>
    </row>
    <row r="269" spans="2:2" x14ac:dyDescent="0.3">
      <c r="B269" s="1"/>
    </row>
    <row r="270" spans="2:2" x14ac:dyDescent="0.3">
      <c r="B270" s="1"/>
    </row>
    <row r="271" spans="2:2" x14ac:dyDescent="0.3">
      <c r="B271" s="1"/>
    </row>
    <row r="272" spans="2:2" x14ac:dyDescent="0.3">
      <c r="B272" s="1"/>
    </row>
    <row r="273" spans="2:2" x14ac:dyDescent="0.3">
      <c r="B273" s="1"/>
    </row>
    <row r="274" spans="2:2" x14ac:dyDescent="0.3">
      <c r="B274" s="1"/>
    </row>
    <row r="275" spans="2:2" x14ac:dyDescent="0.3">
      <c r="B275" s="1"/>
    </row>
    <row r="276" spans="2:2" x14ac:dyDescent="0.3">
      <c r="B276" s="1"/>
    </row>
    <row r="277" spans="2:2" x14ac:dyDescent="0.3">
      <c r="B277" s="1"/>
    </row>
    <row r="278" spans="2:2" x14ac:dyDescent="0.3">
      <c r="B278" s="1"/>
    </row>
    <row r="279" spans="2:2" x14ac:dyDescent="0.3">
      <c r="B279" s="1"/>
    </row>
    <row r="280" spans="2:2" x14ac:dyDescent="0.3">
      <c r="B280" s="1"/>
    </row>
    <row r="281" spans="2:2" x14ac:dyDescent="0.3">
      <c r="B281" s="1"/>
    </row>
    <row r="282" spans="2:2" x14ac:dyDescent="0.3">
      <c r="B282" s="1"/>
    </row>
    <row r="283" spans="2:2" x14ac:dyDescent="0.3">
      <c r="B283" s="1"/>
    </row>
    <row r="284" spans="2:2" x14ac:dyDescent="0.3">
      <c r="B284" s="1"/>
    </row>
    <row r="285" spans="2:2" x14ac:dyDescent="0.3">
      <c r="B285" s="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77"/>
  <sheetViews>
    <sheetView workbookViewId="0">
      <selection activeCell="C5" sqref="C5"/>
    </sheetView>
  </sheetViews>
  <sheetFormatPr defaultRowHeight="14.4" x14ac:dyDescent="0.3"/>
  <cols>
    <col min="1" max="1" width="10.33203125" customWidth="1"/>
    <col min="2" max="2" width="9.109375" customWidth="1"/>
    <col min="3" max="3" width="11" customWidth="1"/>
    <col min="4" max="4" width="9.109375" customWidth="1"/>
    <col min="5" max="5" width="10.44140625" customWidth="1"/>
    <col min="6" max="8" width="8.88671875" customWidth="1"/>
    <col min="9" max="9" width="17.88671875" customWidth="1"/>
    <col min="10" max="10" width="10.6640625" bestFit="1" customWidth="1"/>
    <col min="19" max="19" width="16.33203125" bestFit="1" customWidth="1"/>
  </cols>
  <sheetData>
    <row r="1" spans="1:20" ht="31.2" x14ac:dyDescent="0.6">
      <c r="A1" s="2" t="s">
        <v>3</v>
      </c>
    </row>
    <row r="2" spans="1:20" x14ac:dyDescent="0.3">
      <c r="A2" s="3" t="s">
        <v>4</v>
      </c>
      <c r="K2">
        <f>SQRT(2.3137058)</f>
        <v>1.5210870455039711</v>
      </c>
    </row>
    <row r="3" spans="1:20" ht="15" thickBot="1" x14ac:dyDescent="0.35"/>
    <row r="4" spans="1:20" x14ac:dyDescent="0.3">
      <c r="A4" s="4" t="s">
        <v>5</v>
      </c>
      <c r="B4" s="5"/>
      <c r="C4" s="6"/>
      <c r="D4" s="7"/>
      <c r="N4">
        <f>1/237</f>
        <v>4.2194092827004216E-3</v>
      </c>
    </row>
    <row r="5" spans="1:20" ht="15.6" x14ac:dyDescent="0.35">
      <c r="A5" s="8" t="s">
        <v>6</v>
      </c>
      <c r="B5" s="9"/>
      <c r="C5" s="10">
        <v>1</v>
      </c>
      <c r="D5" s="7"/>
      <c r="F5">
        <f>SQRT(2.3137058)</f>
        <v>1.5210870455039711</v>
      </c>
    </row>
    <row r="6" spans="1:20" x14ac:dyDescent="0.3">
      <c r="A6" s="8" t="s">
        <v>7</v>
      </c>
      <c r="B6" s="9"/>
      <c r="C6" s="10">
        <v>6.21</v>
      </c>
      <c r="D6" s="7"/>
    </row>
    <row r="7" spans="1:20" x14ac:dyDescent="0.3">
      <c r="A7" s="8" t="s">
        <v>8</v>
      </c>
      <c r="B7" s="9"/>
      <c r="C7">
        <v>6.01</v>
      </c>
      <c r="D7" s="7"/>
    </row>
    <row r="8" spans="1:20" ht="15" thickBot="1" x14ac:dyDescent="0.35">
      <c r="A8" s="11" t="s">
        <v>9</v>
      </c>
      <c r="B8" s="12"/>
      <c r="C8">
        <f>1/365</f>
        <v>2.7397260273972603E-3</v>
      </c>
      <c r="D8" s="7"/>
    </row>
    <row r="9" spans="1:20" x14ac:dyDescent="0.3">
      <c r="K9">
        <f ca="1">RAND()</f>
        <v>6.5124682035151094E-2</v>
      </c>
    </row>
    <row r="10" spans="1:20" ht="15" thickBot="1" x14ac:dyDescent="0.35">
      <c r="B10" s="13"/>
      <c r="I10" s="14"/>
      <c r="J10" s="14"/>
    </row>
    <row r="11" spans="1:20" x14ac:dyDescent="0.3">
      <c r="A11" s="15" t="s">
        <v>10</v>
      </c>
      <c r="B11" s="16" t="s">
        <v>11</v>
      </c>
      <c r="C11" s="16" t="s">
        <v>12</v>
      </c>
      <c r="D11" s="16" t="s">
        <v>13</v>
      </c>
      <c r="E11" s="17" t="s">
        <v>18</v>
      </c>
      <c r="M11" t="s">
        <v>14</v>
      </c>
      <c r="N11">
        <f ca="1">MAX(K12:K248)</f>
        <v>198.71754320383849</v>
      </c>
    </row>
    <row r="12" spans="1:20" ht="21" x14ac:dyDescent="0.4">
      <c r="A12" s="18">
        <v>0</v>
      </c>
      <c r="B12" s="19"/>
      <c r="C12" s="19"/>
      <c r="D12" s="19"/>
      <c r="E12" s="20">
        <v>8</v>
      </c>
      <c r="I12" s="21">
        <v>9</v>
      </c>
      <c r="J12" s="33">
        <v>8</v>
      </c>
      <c r="K12">
        <f>J12-E12</f>
        <v>0</v>
      </c>
      <c r="M12" t="s">
        <v>15</v>
      </c>
      <c r="N12">
        <f ca="1">MIN(K12:K248)</f>
        <v>-122.47454095139133</v>
      </c>
      <c r="O12" t="s">
        <v>16</v>
      </c>
      <c r="P12">
        <f ca="1">VAR(K12:K248)</f>
        <v>2288.3819302513311</v>
      </c>
      <c r="S12" s="32">
        <v>43904</v>
      </c>
      <c r="T12" s="23">
        <v>9</v>
      </c>
    </row>
    <row r="13" spans="1:20" ht="21" x14ac:dyDescent="0.4">
      <c r="A13" s="18">
        <f t="shared" ref="A13:A76" si="0">A12+$C$8</f>
        <v>2.7397260273972603E-3</v>
      </c>
      <c r="B13" s="19">
        <f>$C$7*$C$8*E12</f>
        <v>0.13172602739726028</v>
      </c>
      <c r="C13" s="19">
        <f ca="1">_xlfn.NORM.INV(RAND(),0,1)*SQRT($C$8)*$C$6*SQRT(E12)</f>
        <v>0.96428506128814129</v>
      </c>
      <c r="D13" s="19">
        <f ca="1">C13+B13</f>
        <v>1.0960110886854015</v>
      </c>
      <c r="E13" s="20">
        <f ca="1">D13+E12</f>
        <v>9.0960110886854011</v>
      </c>
      <c r="F13">
        <f ca="1">E12+E13</f>
        <v>17.096011088685401</v>
      </c>
      <c r="G13">
        <f ca="1">INT(F13)</f>
        <v>17</v>
      </c>
      <c r="H13">
        <v>16</v>
      </c>
      <c r="I13">
        <v>17</v>
      </c>
      <c r="J13">
        <v>8</v>
      </c>
      <c r="K13">
        <f t="shared" ref="K13:K76" ca="1" si="1">J13-E13</f>
        <v>-1.0960110886854011</v>
      </c>
      <c r="L13">
        <f ca="1">(J13-E13)/J13</f>
        <v>-0.13700138608567514</v>
      </c>
      <c r="N13">
        <f ca="1">IF(K12:K1248=0,1,0)</f>
        <v>0</v>
      </c>
      <c r="O13" t="s">
        <v>17</v>
      </c>
      <c r="P13">
        <f ca="1">AVERAGE(K12:K248)</f>
        <v>-22.212004815574694</v>
      </c>
      <c r="S13" s="1">
        <v>43905</v>
      </c>
      <c r="T13" s="23">
        <v>17</v>
      </c>
    </row>
    <row r="14" spans="1:20" ht="21" x14ac:dyDescent="0.4">
      <c r="A14" s="18">
        <f t="shared" si="0"/>
        <v>5.4794520547945206E-3</v>
      </c>
      <c r="B14" s="19">
        <f>$C$7*$C$8*E12</f>
        <v>0.13172602739726028</v>
      </c>
      <c r="C14" s="19">
        <f ca="1">_xlfn.NORM.INV(RAND(),0,1)*SQRT($C$8)*$C$6*SQRT(E13)</f>
        <v>-0.8541130080279733</v>
      </c>
      <c r="D14" s="19">
        <f t="shared" ref="D14:D77" ca="1" si="2">C14+B14</f>
        <v>-0.72238698063071305</v>
      </c>
      <c r="E14" s="20">
        <f ca="1">D14+E13</f>
        <v>8.3736241080546883</v>
      </c>
      <c r="F14">
        <f ca="1">F13+E14</f>
        <v>25.469635196740089</v>
      </c>
      <c r="G14">
        <f t="shared" ref="G14:G77" ca="1" si="3">INT(F14)</f>
        <v>25</v>
      </c>
      <c r="H14">
        <v>23</v>
      </c>
      <c r="I14">
        <v>27</v>
      </c>
      <c r="J14">
        <v>10</v>
      </c>
      <c r="K14">
        <f t="shared" ca="1" si="1"/>
        <v>1.6263758919453117</v>
      </c>
      <c r="L14">
        <f t="shared" ref="L14:L77" ca="1" si="4">(J14-E14)/J14</f>
        <v>0.16263758919453117</v>
      </c>
      <c r="S14" s="1">
        <v>43906</v>
      </c>
      <c r="T14" s="23">
        <v>27</v>
      </c>
    </row>
    <row r="15" spans="1:20" ht="21" x14ac:dyDescent="0.4">
      <c r="A15" s="18">
        <f t="shared" si="0"/>
        <v>8.2191780821917818E-3</v>
      </c>
      <c r="B15" s="19">
        <f t="shared" ref="B15:B78" ca="1" si="5">$C$7*$C$8*E13</f>
        <v>0.14977267573424455</v>
      </c>
      <c r="C15" s="19">
        <f ca="1">_xlfn.NORM.INV(RAND(),0,1)*SQRT($C$8)*$C$6*SQRT(E14)</f>
        <v>0.70430408652113663</v>
      </c>
      <c r="D15" s="19">
        <f t="shared" ca="1" si="2"/>
        <v>0.85407676225538121</v>
      </c>
      <c r="E15" s="20">
        <f t="shared" ref="E15:E77" ca="1" si="6">D15+E14</f>
        <v>9.2277008703100698</v>
      </c>
      <c r="F15">
        <f t="shared" ref="F15:F78" ca="1" si="7">F14+E15</f>
        <v>34.697336067050159</v>
      </c>
      <c r="G15">
        <f t="shared" ca="1" si="3"/>
        <v>34</v>
      </c>
      <c r="H15">
        <v>31</v>
      </c>
      <c r="I15">
        <v>43</v>
      </c>
      <c r="J15">
        <v>16</v>
      </c>
      <c r="K15">
        <f t="shared" ca="1" si="1"/>
        <v>6.7722991296899302</v>
      </c>
      <c r="L15">
        <f t="shared" ca="1" si="4"/>
        <v>0.42326869560562064</v>
      </c>
      <c r="S15" s="1">
        <v>43907</v>
      </c>
      <c r="T15" s="23">
        <v>43</v>
      </c>
    </row>
    <row r="16" spans="1:20" ht="21" x14ac:dyDescent="0.4">
      <c r="A16" s="18">
        <f t="shared" si="0"/>
        <v>1.0958904109589041E-2</v>
      </c>
      <c r="B16" s="19">
        <f t="shared" ca="1" si="5"/>
        <v>0.13787802983399639</v>
      </c>
      <c r="C16" s="19">
        <f ca="1">_xlfn.NORM.INV(RAND(),0,1)*SQRT($C$8)*$C$6*SQRT(E15)</f>
        <v>-7.6094458979766452E-2</v>
      </c>
      <c r="D16" s="19">
        <f t="shared" ca="1" si="2"/>
        <v>6.1783570854229933E-2</v>
      </c>
      <c r="E16" s="20">
        <f t="shared" ca="1" si="6"/>
        <v>9.2894844411642996</v>
      </c>
      <c r="F16">
        <f t="shared" ca="1" si="7"/>
        <v>43.986820508214457</v>
      </c>
      <c r="G16">
        <f t="shared" ca="1" si="3"/>
        <v>43</v>
      </c>
      <c r="H16">
        <v>40</v>
      </c>
      <c r="I16">
        <v>50</v>
      </c>
      <c r="J16">
        <v>7</v>
      </c>
      <c r="K16">
        <f t="shared" ca="1" si="1"/>
        <v>-2.2894844411642996</v>
      </c>
      <c r="L16">
        <f t="shared" ca="1" si="4"/>
        <v>-0.32706920588061422</v>
      </c>
      <c r="S16" s="1">
        <v>43908</v>
      </c>
      <c r="T16" s="23">
        <v>50</v>
      </c>
    </row>
    <row r="17" spans="1:20" ht="21" x14ac:dyDescent="0.4">
      <c r="A17" s="18">
        <f t="shared" si="0"/>
        <v>1.3698630136986301E-2</v>
      </c>
      <c r="B17" s="19">
        <f t="shared" ca="1" si="5"/>
        <v>0.15194104720702334</v>
      </c>
      <c r="C17" s="19">
        <f ca="1">_xlfn.NORM.INV(RAND(),0,1)*SQRT($C$8)*$C$6*SQRT(E16)</f>
        <v>-0.3018717168837638</v>
      </c>
      <c r="D17" s="19">
        <f t="shared" ca="1" si="2"/>
        <v>-0.14993066967674046</v>
      </c>
      <c r="E17" s="20">
        <f t="shared" ca="1" si="6"/>
        <v>9.1395537714875594</v>
      </c>
      <c r="F17">
        <f t="shared" ca="1" si="7"/>
        <v>53.12637427970202</v>
      </c>
      <c r="G17">
        <f t="shared" ca="1" si="3"/>
        <v>53</v>
      </c>
      <c r="H17">
        <v>49</v>
      </c>
      <c r="I17">
        <v>59</v>
      </c>
      <c r="J17">
        <v>9</v>
      </c>
      <c r="K17">
        <f t="shared" ca="1" si="1"/>
        <v>-0.13955377148755943</v>
      </c>
      <c r="L17">
        <f t="shared" ca="1" si="4"/>
        <v>-1.5505974609728825E-2</v>
      </c>
      <c r="S17" s="1">
        <v>43909</v>
      </c>
      <c r="T17" s="23">
        <v>59</v>
      </c>
    </row>
    <row r="18" spans="1:20" ht="21" x14ac:dyDescent="0.4">
      <c r="A18" s="18">
        <f t="shared" si="0"/>
        <v>1.643835616438356E-2</v>
      </c>
      <c r="B18" s="19">
        <f t="shared" ca="1" si="5"/>
        <v>0.15295836025040394</v>
      </c>
      <c r="C18" s="19">
        <f t="shared" ref="C18:C76" ca="1" si="8">_xlfn.NORM.INV(RAND(),0,1)*SQRT($C$8)*$C$6*SQRT(E17)</f>
        <v>0.98542554398768745</v>
      </c>
      <c r="D18" s="19">
        <f t="shared" ca="1" si="2"/>
        <v>1.1383839042380914</v>
      </c>
      <c r="E18" s="20">
        <f t="shared" ca="1" si="6"/>
        <v>10.277937675725651</v>
      </c>
      <c r="F18">
        <f t="shared" ca="1" si="7"/>
        <v>63.404311955427673</v>
      </c>
      <c r="G18">
        <f t="shared" ca="1" si="3"/>
        <v>63</v>
      </c>
      <c r="H18">
        <v>58</v>
      </c>
      <c r="I18">
        <v>72</v>
      </c>
      <c r="J18" s="33">
        <v>13</v>
      </c>
      <c r="K18">
        <f t="shared" ca="1" si="1"/>
        <v>2.7220623242743489</v>
      </c>
      <c r="L18">
        <f t="shared" ca="1" si="4"/>
        <v>0.20938940955956531</v>
      </c>
      <c r="S18" s="32">
        <v>43910</v>
      </c>
      <c r="T18" s="23">
        <v>72</v>
      </c>
    </row>
    <row r="19" spans="1:20" ht="21" x14ac:dyDescent="0.4">
      <c r="A19" s="18">
        <f t="shared" si="0"/>
        <v>1.9178082191780819E-2</v>
      </c>
      <c r="B19" s="19">
        <f t="shared" ca="1" si="5"/>
        <v>0.15048963881271296</v>
      </c>
      <c r="C19" s="19">
        <f ca="1">_xlfn.NORM.INV(RAND(),0,1)*SQRT($C$8)*$C$6*SQRT(E18)</f>
        <v>-0.97645721442770772</v>
      </c>
      <c r="D19" s="19">
        <f t="shared" ca="1" si="2"/>
        <v>-0.82596757561499479</v>
      </c>
      <c r="E19" s="20">
        <f t="shared" ca="1" si="6"/>
        <v>9.4519701001106569</v>
      </c>
      <c r="F19">
        <f t="shared" ca="1" si="7"/>
        <v>72.85628205553833</v>
      </c>
      <c r="G19">
        <f t="shared" ca="1" si="3"/>
        <v>72</v>
      </c>
      <c r="H19">
        <v>68</v>
      </c>
      <c r="I19">
        <v>76</v>
      </c>
      <c r="J19">
        <v>4</v>
      </c>
      <c r="K19">
        <f t="shared" ca="1" si="1"/>
        <v>-5.4519701001106569</v>
      </c>
      <c r="L19">
        <f t="shared" ca="1" si="4"/>
        <v>-1.3629925250276642</v>
      </c>
      <c r="S19" s="1">
        <v>43911</v>
      </c>
      <c r="T19" s="23">
        <v>76</v>
      </c>
    </row>
    <row r="20" spans="1:20" ht="21" x14ac:dyDescent="0.4">
      <c r="A20" s="18">
        <f t="shared" si="0"/>
        <v>2.1917808219178079E-2</v>
      </c>
      <c r="B20" s="19">
        <f t="shared" ca="1" si="5"/>
        <v>0.16923398748249635</v>
      </c>
      <c r="C20" s="19">
        <f t="shared" ca="1" si="8"/>
        <v>-1.6924445112729205</v>
      </c>
      <c r="D20" s="19">
        <f t="shared" ca="1" si="2"/>
        <v>-1.5232105237904241</v>
      </c>
      <c r="E20" s="20">
        <f t="shared" ca="1" si="6"/>
        <v>7.9287595763202328</v>
      </c>
      <c r="F20">
        <f t="shared" ca="1" si="7"/>
        <v>80.785041631858562</v>
      </c>
      <c r="G20">
        <f t="shared" ca="1" si="3"/>
        <v>80</v>
      </c>
      <c r="H20">
        <v>79</v>
      </c>
      <c r="I20">
        <v>81</v>
      </c>
      <c r="J20">
        <v>5</v>
      </c>
      <c r="K20">
        <f t="shared" ca="1" si="1"/>
        <v>-2.9287595763202328</v>
      </c>
      <c r="L20">
        <f t="shared" ca="1" si="4"/>
        <v>-0.58575191526404657</v>
      </c>
      <c r="S20" s="1">
        <v>43912</v>
      </c>
      <c r="T20" s="23">
        <v>81</v>
      </c>
    </row>
    <row r="21" spans="1:20" ht="21" x14ac:dyDescent="0.4">
      <c r="A21" s="18">
        <f t="shared" si="0"/>
        <v>2.4657534246575338E-2</v>
      </c>
      <c r="B21" s="19">
        <f t="shared" ca="1" si="5"/>
        <v>0.15563380904565766</v>
      </c>
      <c r="C21" s="19">
        <f t="shared" ca="1" si="8"/>
        <v>-1.8162253982400891</v>
      </c>
      <c r="D21" s="19">
        <f t="shared" ca="1" si="2"/>
        <v>-1.6605915891944314</v>
      </c>
      <c r="E21" s="20">
        <f t="shared" ca="1" si="6"/>
        <v>6.2681679871258016</v>
      </c>
      <c r="F21">
        <f t="shared" ca="1" si="7"/>
        <v>87.053209618984368</v>
      </c>
      <c r="G21">
        <f t="shared" ca="1" si="3"/>
        <v>87</v>
      </c>
      <c r="H21">
        <v>91</v>
      </c>
      <c r="I21">
        <v>96</v>
      </c>
      <c r="J21">
        <v>15</v>
      </c>
      <c r="K21">
        <f t="shared" ca="1" si="1"/>
        <v>8.7318320128741984</v>
      </c>
      <c r="L21">
        <f t="shared" ca="1" si="4"/>
        <v>0.58212213419161318</v>
      </c>
      <c r="S21" s="1">
        <v>43913</v>
      </c>
      <c r="T21" s="23">
        <v>96</v>
      </c>
    </row>
    <row r="22" spans="1:20" ht="21" x14ac:dyDescent="0.4">
      <c r="A22" s="18">
        <f t="shared" si="0"/>
        <v>2.7397260273972598E-2</v>
      </c>
      <c r="B22" s="19">
        <f t="shared" ca="1" si="5"/>
        <v>0.1305530001470811</v>
      </c>
      <c r="C22" s="19">
        <f t="shared" ca="1" si="8"/>
        <v>-0.35029429987274779</v>
      </c>
      <c r="D22" s="19">
        <f t="shared" ca="1" si="2"/>
        <v>-0.21974129972566669</v>
      </c>
      <c r="E22" s="20">
        <f t="shared" ca="1" si="6"/>
        <v>6.0484266874001351</v>
      </c>
      <c r="F22">
        <f t="shared" ca="1" si="7"/>
        <v>93.101636306384506</v>
      </c>
      <c r="G22">
        <f t="shared" ca="1" si="3"/>
        <v>93</v>
      </c>
      <c r="H22">
        <v>104</v>
      </c>
      <c r="I22">
        <v>101</v>
      </c>
      <c r="J22">
        <v>5</v>
      </c>
      <c r="K22">
        <f t="shared" ca="1" si="1"/>
        <v>-1.0484266874001351</v>
      </c>
      <c r="L22">
        <f t="shared" ca="1" si="4"/>
        <v>-0.20968533748002702</v>
      </c>
      <c r="S22" s="1">
        <v>43914</v>
      </c>
      <c r="T22" s="23">
        <v>101</v>
      </c>
    </row>
    <row r="23" spans="1:20" ht="21" x14ac:dyDescent="0.4">
      <c r="A23" s="18">
        <f t="shared" si="0"/>
        <v>3.0136986301369857E-2</v>
      </c>
      <c r="B23" s="19">
        <f t="shared" ca="1" si="5"/>
        <v>0.1032101085003454</v>
      </c>
      <c r="C23" s="19">
        <f t="shared" ca="1" si="8"/>
        <v>0.61568358174444238</v>
      </c>
      <c r="D23" s="19">
        <f t="shared" ca="1" si="2"/>
        <v>0.71889369024478778</v>
      </c>
      <c r="E23" s="20">
        <f t="shared" ca="1" si="6"/>
        <v>6.7673203776449231</v>
      </c>
      <c r="F23">
        <f t="shared" ca="1" si="7"/>
        <v>99.868956684029428</v>
      </c>
      <c r="G23">
        <f t="shared" ca="1" si="3"/>
        <v>99</v>
      </c>
      <c r="H23">
        <v>117</v>
      </c>
      <c r="I23">
        <v>101</v>
      </c>
      <c r="J23">
        <v>0</v>
      </c>
      <c r="K23">
        <f t="shared" ca="1" si="1"/>
        <v>-6.7673203776449231</v>
      </c>
      <c r="L23" t="e">
        <f t="shared" ca="1" si="4"/>
        <v>#DIV/0!</v>
      </c>
      <c r="S23" s="1">
        <v>43915</v>
      </c>
      <c r="T23" s="23">
        <v>101</v>
      </c>
    </row>
    <row r="24" spans="1:20" ht="21" x14ac:dyDescent="0.4">
      <c r="A24" s="18">
        <f t="shared" si="0"/>
        <v>3.287671232876712E-2</v>
      </c>
      <c r="B24" s="19">
        <f t="shared" ca="1" si="5"/>
        <v>9.9591902441848804E-2</v>
      </c>
      <c r="C24" s="19">
        <f t="shared" ca="1" si="8"/>
        <v>-4.8983202168640445E-2</v>
      </c>
      <c r="D24" s="19">
        <f t="shared" ca="1" si="2"/>
        <v>5.0608700273208358E-2</v>
      </c>
      <c r="E24" s="20">
        <f t="shared" ca="1" si="6"/>
        <v>6.8179290779181319</v>
      </c>
      <c r="F24">
        <f t="shared" ca="1" si="7"/>
        <v>106.68688576194756</v>
      </c>
      <c r="G24">
        <f t="shared" ca="1" si="3"/>
        <v>106</v>
      </c>
      <c r="H24">
        <v>128</v>
      </c>
      <c r="I24">
        <v>105</v>
      </c>
      <c r="J24">
        <v>4</v>
      </c>
      <c r="K24">
        <f t="shared" ca="1" si="1"/>
        <v>-2.8179290779181319</v>
      </c>
      <c r="L24">
        <f t="shared" ca="1" si="4"/>
        <v>-0.70448226947953296</v>
      </c>
      <c r="S24" s="1">
        <v>43916</v>
      </c>
      <c r="T24" s="23">
        <v>105</v>
      </c>
    </row>
    <row r="25" spans="1:20" ht="21" x14ac:dyDescent="0.4">
      <c r="A25" s="18">
        <f t="shared" si="0"/>
        <v>3.5616438356164383E-2</v>
      </c>
      <c r="B25" s="19">
        <f t="shared" ca="1" si="5"/>
        <v>0.11142902868396161</v>
      </c>
      <c r="C25" s="19">
        <f t="shared" ca="1" si="8"/>
        <v>1.5599907567601181</v>
      </c>
      <c r="D25" s="19">
        <f t="shared" ca="1" si="2"/>
        <v>1.6714197854440798</v>
      </c>
      <c r="E25" s="20">
        <f t="shared" ca="1" si="6"/>
        <v>8.4893488633622116</v>
      </c>
      <c r="F25">
        <f t="shared" ca="1" si="7"/>
        <v>115.17623462530977</v>
      </c>
      <c r="G25">
        <f t="shared" ca="1" si="3"/>
        <v>115</v>
      </c>
      <c r="H25">
        <v>138</v>
      </c>
      <c r="I25">
        <v>105</v>
      </c>
      <c r="J25">
        <v>0</v>
      </c>
      <c r="K25">
        <f t="shared" ca="1" si="1"/>
        <v>-8.4893488633622116</v>
      </c>
      <c r="L25" t="e">
        <f t="shared" ca="1" si="4"/>
        <v>#DIV/0!</v>
      </c>
      <c r="S25" s="1">
        <v>43917</v>
      </c>
      <c r="T25" s="23">
        <v>105</v>
      </c>
    </row>
    <row r="26" spans="1:20" ht="21" x14ac:dyDescent="0.4">
      <c r="A26" s="18">
        <f t="shared" si="0"/>
        <v>3.8356164383561646E-2</v>
      </c>
      <c r="B26" s="19">
        <f t="shared" ca="1" si="5"/>
        <v>0.11226233906380266</v>
      </c>
      <c r="C26" s="19">
        <f t="shared" ca="1" si="8"/>
        <v>-0.43561274799558941</v>
      </c>
      <c r="D26" s="19">
        <f t="shared" ca="1" si="2"/>
        <v>-0.32335040893178674</v>
      </c>
      <c r="E26" s="20">
        <f t="shared" ca="1" si="6"/>
        <v>8.165998454430424</v>
      </c>
      <c r="F26">
        <f t="shared" ca="1" si="7"/>
        <v>123.3422330797402</v>
      </c>
      <c r="G26">
        <f t="shared" ca="1" si="3"/>
        <v>123</v>
      </c>
      <c r="H26">
        <v>150</v>
      </c>
      <c r="I26">
        <v>112</v>
      </c>
      <c r="J26">
        <v>7</v>
      </c>
      <c r="K26">
        <f t="shared" ca="1" si="1"/>
        <v>-1.165998454430424</v>
      </c>
      <c r="L26">
        <f t="shared" ca="1" si="4"/>
        <v>-0.16657120777577486</v>
      </c>
      <c r="S26" s="1">
        <v>43918</v>
      </c>
      <c r="T26" s="23">
        <v>112</v>
      </c>
    </row>
    <row r="27" spans="1:20" ht="21" x14ac:dyDescent="0.4">
      <c r="A27" s="18">
        <f t="shared" si="0"/>
        <v>4.1095890410958909E-2</v>
      </c>
      <c r="B27" s="19">
        <f t="shared" ca="1" si="5"/>
        <v>0.13978352512001888</v>
      </c>
      <c r="C27" s="19">
        <f t="shared" ca="1" si="8"/>
        <v>-1.00134694654172</v>
      </c>
      <c r="D27" s="19">
        <f t="shared" ca="1" si="2"/>
        <v>-0.86156342142170106</v>
      </c>
      <c r="E27" s="20">
        <f t="shared" ca="1" si="6"/>
        <v>7.3044350330087227</v>
      </c>
      <c r="F27">
        <f t="shared" ca="1" si="7"/>
        <v>130.64666811274893</v>
      </c>
      <c r="G27">
        <f t="shared" ca="1" si="3"/>
        <v>130</v>
      </c>
      <c r="H27">
        <v>162</v>
      </c>
      <c r="I27">
        <v>116</v>
      </c>
      <c r="J27">
        <v>4</v>
      </c>
      <c r="K27">
        <f t="shared" ca="1" si="1"/>
        <v>-3.3044350330087227</v>
      </c>
      <c r="L27">
        <f t="shared" ca="1" si="4"/>
        <v>-0.82610875825218066</v>
      </c>
      <c r="S27" s="1">
        <v>43919</v>
      </c>
      <c r="T27" s="23">
        <v>116</v>
      </c>
    </row>
    <row r="28" spans="1:20" ht="21" x14ac:dyDescent="0.4">
      <c r="A28" s="18">
        <f t="shared" si="0"/>
        <v>4.3835616438356172E-2</v>
      </c>
      <c r="B28" s="19">
        <f t="shared" ca="1" si="5"/>
        <v>0.1344593170167859</v>
      </c>
      <c r="C28" s="19">
        <f t="shared" ca="1" si="8"/>
        <v>0.28291729955139855</v>
      </c>
      <c r="D28" s="19">
        <f t="shared" ca="1" si="2"/>
        <v>0.41737661656818448</v>
      </c>
      <c r="E28" s="20">
        <f t="shared" ca="1" si="6"/>
        <v>7.7218116495769067</v>
      </c>
      <c r="F28">
        <f t="shared" ca="1" si="7"/>
        <v>138.36847976232582</v>
      </c>
      <c r="G28">
        <f t="shared" ca="1" si="3"/>
        <v>138</v>
      </c>
      <c r="H28">
        <v>175</v>
      </c>
      <c r="I28">
        <v>121</v>
      </c>
      <c r="J28">
        <v>5</v>
      </c>
      <c r="K28">
        <f t="shared" ca="1" si="1"/>
        <v>-2.7218116495769067</v>
      </c>
      <c r="L28">
        <f t="shared" ca="1" si="4"/>
        <v>-0.54436232991538136</v>
      </c>
      <c r="S28" s="1">
        <v>43920</v>
      </c>
      <c r="T28" s="23">
        <v>121</v>
      </c>
    </row>
    <row r="29" spans="1:20" ht="21" x14ac:dyDescent="0.4">
      <c r="A29" s="18">
        <f t="shared" si="0"/>
        <v>4.6575342465753435E-2</v>
      </c>
      <c r="B29" s="19">
        <f t="shared" ca="1" si="5"/>
        <v>0.12027302615995185</v>
      </c>
      <c r="C29" s="19">
        <f t="shared" ca="1" si="8"/>
        <v>-1.7879473918850046</v>
      </c>
      <c r="D29" s="19">
        <f t="shared" ca="1" si="2"/>
        <v>-1.6676743657250528</v>
      </c>
      <c r="E29" s="20">
        <f t="shared" ca="1" si="6"/>
        <v>6.0541372838518539</v>
      </c>
      <c r="F29">
        <f t="shared" ca="1" si="7"/>
        <v>144.42261704617766</v>
      </c>
      <c r="G29">
        <f t="shared" ca="1" si="3"/>
        <v>144</v>
      </c>
      <c r="H29">
        <v>188</v>
      </c>
      <c r="I29">
        <v>142</v>
      </c>
      <c r="J29">
        <v>21</v>
      </c>
      <c r="K29">
        <f t="shared" ca="1" si="1"/>
        <v>14.945862716148145</v>
      </c>
      <c r="L29">
        <f t="shared" ca="1" si="4"/>
        <v>0.71170774838800688</v>
      </c>
      <c r="S29" s="1">
        <v>43921</v>
      </c>
      <c r="T29" s="23">
        <v>142</v>
      </c>
    </row>
    <row r="30" spans="1:20" ht="21" x14ac:dyDescent="0.4">
      <c r="A30" s="18">
        <f t="shared" si="0"/>
        <v>4.9315068493150697E-2</v>
      </c>
      <c r="B30" s="19">
        <f t="shared" ca="1" si="5"/>
        <v>0.1271454466135814</v>
      </c>
      <c r="C30" s="19">
        <f t="shared" ca="1" si="8"/>
        <v>-0.35424467709183999</v>
      </c>
      <c r="D30" s="19">
        <f t="shared" ca="1" si="2"/>
        <v>-0.22709923047825858</v>
      </c>
      <c r="E30" s="20">
        <f t="shared" ca="1" si="6"/>
        <v>5.8270380533735953</v>
      </c>
      <c r="F30">
        <f t="shared" ca="1" si="7"/>
        <v>150.24965509955126</v>
      </c>
      <c r="G30">
        <f t="shared" ca="1" si="3"/>
        <v>150</v>
      </c>
      <c r="H30">
        <v>203</v>
      </c>
      <c r="I30">
        <v>145</v>
      </c>
      <c r="J30">
        <v>3</v>
      </c>
      <c r="K30">
        <f t="shared" ca="1" si="1"/>
        <v>-2.8270380533735953</v>
      </c>
      <c r="L30">
        <f t="shared" ca="1" si="4"/>
        <v>-0.94234601779119842</v>
      </c>
      <c r="S30" s="1">
        <v>43922</v>
      </c>
      <c r="T30" s="23">
        <v>145</v>
      </c>
    </row>
    <row r="31" spans="1:20" ht="21" x14ac:dyDescent="0.4">
      <c r="A31" s="18">
        <f t="shared" si="0"/>
        <v>5.205479452054796E-2</v>
      </c>
      <c r="B31" s="19">
        <f t="shared" ca="1" si="5"/>
        <v>9.9685931714930523E-2</v>
      </c>
      <c r="C31" s="19">
        <f t="shared" ca="1" si="8"/>
        <v>1.1441262771317675</v>
      </c>
      <c r="D31" s="19">
        <f t="shared" ca="1" si="2"/>
        <v>1.2438122088466981</v>
      </c>
      <c r="E31" s="20">
        <f t="shared" ca="1" si="6"/>
        <v>7.0708502622202936</v>
      </c>
      <c r="F31">
        <f t="shared" ca="1" si="7"/>
        <v>157.32050536177155</v>
      </c>
      <c r="G31">
        <f t="shared" ca="1" si="3"/>
        <v>157</v>
      </c>
      <c r="H31">
        <v>217</v>
      </c>
      <c r="I31">
        <v>150</v>
      </c>
      <c r="J31">
        <v>5</v>
      </c>
      <c r="K31">
        <f t="shared" ca="1" si="1"/>
        <v>-2.0708502622202936</v>
      </c>
      <c r="L31">
        <f t="shared" ca="1" si="4"/>
        <v>-0.41417005244405869</v>
      </c>
      <c r="S31" s="1">
        <v>43923</v>
      </c>
      <c r="T31" s="23">
        <v>150</v>
      </c>
    </row>
    <row r="32" spans="1:20" ht="21" x14ac:dyDescent="0.4">
      <c r="A32" s="18">
        <f t="shared" si="0"/>
        <v>5.4794520547945223E-2</v>
      </c>
      <c r="B32" s="19">
        <f t="shared" ca="1" si="5"/>
        <v>9.594657178294605E-2</v>
      </c>
      <c r="C32" s="19">
        <f t="shared" ca="1" si="8"/>
        <v>-1.1719266091646379</v>
      </c>
      <c r="D32" s="19">
        <f t="shared" ca="1" si="2"/>
        <v>-1.0759800373816919</v>
      </c>
      <c r="E32" s="20">
        <f t="shared" ca="1" si="6"/>
        <v>5.9948702248386017</v>
      </c>
      <c r="F32">
        <f t="shared" ca="1" si="7"/>
        <v>163.31537558661014</v>
      </c>
      <c r="G32">
        <f t="shared" ca="1" si="3"/>
        <v>163</v>
      </c>
      <c r="H32">
        <v>230</v>
      </c>
      <c r="I32">
        <v>158</v>
      </c>
      <c r="J32">
        <v>8</v>
      </c>
      <c r="K32">
        <f t="shared" ca="1" si="1"/>
        <v>2.0051297751613983</v>
      </c>
      <c r="L32">
        <f t="shared" ca="1" si="4"/>
        <v>0.25064122189517479</v>
      </c>
      <c r="S32" s="1">
        <v>43924</v>
      </c>
      <c r="T32" s="23">
        <v>158</v>
      </c>
    </row>
    <row r="33" spans="1:20" ht="21" x14ac:dyDescent="0.4">
      <c r="A33" s="18">
        <f t="shared" si="0"/>
        <v>5.7534246575342486E-2</v>
      </c>
      <c r="B33" s="19">
        <f t="shared" ca="1" si="5"/>
        <v>0.11642687692039443</v>
      </c>
      <c r="C33" s="19">
        <f t="shared" ca="1" si="8"/>
        <v>1.0301842035051869</v>
      </c>
      <c r="D33" s="19">
        <f t="shared" ca="1" si="2"/>
        <v>1.1466110804255814</v>
      </c>
      <c r="E33" s="20">
        <f t="shared" ca="1" si="6"/>
        <v>7.1414813052641826</v>
      </c>
      <c r="F33">
        <f t="shared" ca="1" si="7"/>
        <v>170.45685689187434</v>
      </c>
      <c r="G33">
        <f t="shared" ca="1" si="3"/>
        <v>170</v>
      </c>
      <c r="H33">
        <v>243</v>
      </c>
      <c r="I33">
        <v>165</v>
      </c>
      <c r="J33">
        <v>7</v>
      </c>
      <c r="K33">
        <f t="shared" ca="1" si="1"/>
        <v>-0.14148130526418257</v>
      </c>
      <c r="L33">
        <f t="shared" ca="1" si="4"/>
        <v>-2.0211615037740365E-2</v>
      </c>
      <c r="S33" s="1">
        <v>43925</v>
      </c>
      <c r="T33" s="23">
        <v>165</v>
      </c>
    </row>
    <row r="34" spans="1:20" ht="21" x14ac:dyDescent="0.4">
      <c r="A34" s="18">
        <f t="shared" si="0"/>
        <v>6.0273972602739749E-2</v>
      </c>
      <c r="B34" s="19">
        <f t="shared" ca="1" si="5"/>
        <v>9.8710054935013683E-2</v>
      </c>
      <c r="C34" s="19">
        <f t="shared" ca="1" si="8"/>
        <v>0.97027944582320191</v>
      </c>
      <c r="D34" s="19">
        <f t="shared" ca="1" si="2"/>
        <v>1.0689895007582155</v>
      </c>
      <c r="E34" s="20">
        <f t="shared" ca="1" si="6"/>
        <v>8.2104708060223981</v>
      </c>
      <c r="F34">
        <f t="shared" ca="1" si="7"/>
        <v>178.66732769789672</v>
      </c>
      <c r="G34">
        <f t="shared" ca="1" si="3"/>
        <v>178</v>
      </c>
      <c r="H34">
        <v>255</v>
      </c>
      <c r="I34">
        <v>175</v>
      </c>
      <c r="J34">
        <v>10</v>
      </c>
      <c r="K34">
        <f t="shared" ca="1" si="1"/>
        <v>1.7895291939776019</v>
      </c>
      <c r="L34">
        <f t="shared" ca="1" si="4"/>
        <v>0.1789529193977602</v>
      </c>
      <c r="S34" s="1">
        <v>43926</v>
      </c>
      <c r="T34" s="23">
        <v>175</v>
      </c>
    </row>
    <row r="35" spans="1:20" ht="21" x14ac:dyDescent="0.4">
      <c r="A35" s="18">
        <f t="shared" si="0"/>
        <v>6.3013698630137005E-2</v>
      </c>
      <c r="B35" s="19">
        <f t="shared" ca="1" si="5"/>
        <v>0.11758987025928147</v>
      </c>
      <c r="C35" s="19">
        <f t="shared" ca="1" si="8"/>
        <v>0.30172675134766042</v>
      </c>
      <c r="D35" s="19">
        <f t="shared" ca="1" si="2"/>
        <v>0.41931662160694189</v>
      </c>
      <c r="E35" s="20">
        <f t="shared" ca="1" si="6"/>
        <v>8.6297874276293403</v>
      </c>
      <c r="F35">
        <f t="shared" ca="1" si="7"/>
        <v>187.29711512552606</v>
      </c>
      <c r="G35">
        <f t="shared" ca="1" si="3"/>
        <v>187</v>
      </c>
      <c r="H35">
        <v>267</v>
      </c>
      <c r="I35">
        <v>177</v>
      </c>
      <c r="J35">
        <v>2</v>
      </c>
      <c r="K35">
        <f t="shared" ca="1" si="1"/>
        <v>-6.6297874276293403</v>
      </c>
      <c r="L35">
        <f t="shared" ca="1" si="4"/>
        <v>-3.3148937138146701</v>
      </c>
      <c r="S35" s="1">
        <v>43927</v>
      </c>
      <c r="T35" s="23">
        <v>177</v>
      </c>
    </row>
    <row r="36" spans="1:20" ht="21" x14ac:dyDescent="0.4">
      <c r="A36" s="18">
        <f t="shared" si="0"/>
        <v>6.5753424657534268E-2</v>
      </c>
      <c r="B36" s="19">
        <f t="shared" ca="1" si="5"/>
        <v>0.13519158779231402</v>
      </c>
      <c r="C36" s="19">
        <f t="shared" ca="1" si="8"/>
        <v>8.1552113678727556E-3</v>
      </c>
      <c r="D36" s="19">
        <f t="shared" ca="1" si="2"/>
        <v>0.14334679916018678</v>
      </c>
      <c r="E36" s="20">
        <f t="shared" ca="1" si="6"/>
        <v>8.7731342267895265</v>
      </c>
      <c r="F36">
        <f t="shared" ca="1" si="7"/>
        <v>196.07024935231559</v>
      </c>
      <c r="G36">
        <f t="shared" ca="1" si="3"/>
        <v>196</v>
      </c>
      <c r="H36">
        <v>280</v>
      </c>
      <c r="I36">
        <v>184</v>
      </c>
      <c r="J36">
        <v>7</v>
      </c>
      <c r="K36">
        <f t="shared" ca="1" si="1"/>
        <v>-1.7731342267895265</v>
      </c>
      <c r="L36">
        <f t="shared" ca="1" si="4"/>
        <v>-0.25330488954136093</v>
      </c>
      <c r="S36" s="1">
        <v>43928</v>
      </c>
      <c r="T36" s="23">
        <v>184</v>
      </c>
    </row>
    <row r="37" spans="1:20" ht="21" x14ac:dyDescent="0.4">
      <c r="A37" s="18">
        <f t="shared" si="0"/>
        <v>6.8493150684931531E-2</v>
      </c>
      <c r="B37" s="19">
        <f t="shared" ca="1" si="5"/>
        <v>0.14209595189055435</v>
      </c>
      <c r="C37" s="19">
        <f t="shared" ca="1" si="8"/>
        <v>-0.51211651621488696</v>
      </c>
      <c r="D37" s="19">
        <f t="shared" ca="1" si="2"/>
        <v>-0.37002056432433261</v>
      </c>
      <c r="E37" s="20">
        <f t="shared" ca="1" si="6"/>
        <v>8.4031136624651932</v>
      </c>
      <c r="F37">
        <f t="shared" ca="1" si="7"/>
        <v>204.47336301478077</v>
      </c>
      <c r="G37">
        <f t="shared" ca="1" si="3"/>
        <v>204</v>
      </c>
      <c r="H37">
        <v>294</v>
      </c>
      <c r="I37">
        <v>188</v>
      </c>
      <c r="J37">
        <v>4</v>
      </c>
      <c r="K37">
        <f t="shared" ca="1" si="1"/>
        <v>-4.4031136624651932</v>
      </c>
      <c r="L37">
        <f t="shared" ca="1" si="4"/>
        <v>-1.1007784156162983</v>
      </c>
      <c r="S37" s="1">
        <v>43929</v>
      </c>
      <c r="T37" s="23">
        <v>188</v>
      </c>
    </row>
    <row r="38" spans="1:20" ht="21" x14ac:dyDescent="0.4">
      <c r="A38" s="18">
        <f t="shared" si="0"/>
        <v>7.1232876712328794E-2</v>
      </c>
      <c r="B38" s="19">
        <f t="shared" ca="1" si="5"/>
        <v>0.14445626493973987</v>
      </c>
      <c r="C38" s="19">
        <f t="shared" ca="1" si="8"/>
        <v>0.96536118927747128</v>
      </c>
      <c r="D38" s="19">
        <f t="shared" ca="1" si="2"/>
        <v>1.1098174542172112</v>
      </c>
      <c r="E38" s="20">
        <f t="shared" ca="1" si="6"/>
        <v>9.5129311166824042</v>
      </c>
      <c r="F38">
        <f t="shared" ca="1" si="7"/>
        <v>213.98629413146318</v>
      </c>
      <c r="G38">
        <f t="shared" ca="1" si="3"/>
        <v>213</v>
      </c>
      <c r="H38">
        <v>307</v>
      </c>
      <c r="I38">
        <v>189</v>
      </c>
      <c r="J38">
        <v>1</v>
      </c>
      <c r="K38">
        <f t="shared" ca="1" si="1"/>
        <v>-8.5129311166824042</v>
      </c>
      <c r="L38">
        <f t="shared" ca="1" si="4"/>
        <v>-8.5129311166824042</v>
      </c>
      <c r="S38" s="1">
        <v>43930</v>
      </c>
      <c r="T38" s="23">
        <v>189</v>
      </c>
    </row>
    <row r="39" spans="1:20" ht="21" x14ac:dyDescent="0.4">
      <c r="A39" s="18">
        <f t="shared" si="0"/>
        <v>7.3972602739726057E-2</v>
      </c>
      <c r="B39" s="19">
        <f t="shared" ca="1" si="5"/>
        <v>0.13836359756552277</v>
      </c>
      <c r="C39" s="19">
        <f t="shared" ca="1" si="8"/>
        <v>0.33553474424457141</v>
      </c>
      <c r="D39" s="19">
        <f t="shared" ca="1" si="2"/>
        <v>0.47389834181009416</v>
      </c>
      <c r="E39" s="20">
        <f t="shared" ca="1" si="6"/>
        <v>9.9868294584924975</v>
      </c>
      <c r="F39">
        <f t="shared" ca="1" si="7"/>
        <v>223.97312358995569</v>
      </c>
      <c r="G39">
        <f t="shared" ca="1" si="3"/>
        <v>223</v>
      </c>
      <c r="H39">
        <v>319</v>
      </c>
      <c r="I39">
        <v>189</v>
      </c>
      <c r="J39">
        <v>0</v>
      </c>
      <c r="K39">
        <f t="shared" ca="1" si="1"/>
        <v>-9.9868294584924975</v>
      </c>
      <c r="L39" t="e">
        <f t="shared" ca="1" si="4"/>
        <v>#DIV/0!</v>
      </c>
      <c r="S39" s="1">
        <v>43931</v>
      </c>
      <c r="T39" s="23">
        <v>189</v>
      </c>
    </row>
    <row r="40" spans="1:20" ht="21" x14ac:dyDescent="0.4">
      <c r="A40" s="18">
        <f t="shared" si="0"/>
        <v>7.6712328767123319E-2</v>
      </c>
      <c r="B40" s="19">
        <f t="shared" ca="1" si="5"/>
        <v>0.15663757811304452</v>
      </c>
      <c r="C40" s="19">
        <f t="shared" ca="1" si="8"/>
        <v>-0.11800300316117721</v>
      </c>
      <c r="D40" s="19">
        <f t="shared" ca="1" si="2"/>
        <v>3.8634574951867312E-2</v>
      </c>
      <c r="E40" s="20">
        <f t="shared" ca="1" si="6"/>
        <v>10.025464033444365</v>
      </c>
      <c r="F40">
        <f t="shared" ca="1" si="7"/>
        <v>233.99858762340006</v>
      </c>
      <c r="G40">
        <f t="shared" ca="1" si="3"/>
        <v>233</v>
      </c>
      <c r="H40">
        <v>334</v>
      </c>
      <c r="I40">
        <v>197</v>
      </c>
      <c r="J40">
        <v>8</v>
      </c>
      <c r="K40">
        <f t="shared" ca="1" si="1"/>
        <v>-2.025464033444365</v>
      </c>
      <c r="L40">
        <f t="shared" ca="1" si="4"/>
        <v>-0.25318300418054562</v>
      </c>
      <c r="S40" s="1">
        <v>43932</v>
      </c>
      <c r="T40" s="23">
        <v>197</v>
      </c>
    </row>
    <row r="41" spans="1:20" ht="21" x14ac:dyDescent="0.4">
      <c r="A41" s="18">
        <f t="shared" si="0"/>
        <v>7.9452054794520582E-2</v>
      </c>
      <c r="B41" s="19">
        <f t="shared" ca="1" si="5"/>
        <v>0.16444067135764359</v>
      </c>
      <c r="C41" s="19">
        <f t="shared" ca="1" si="8"/>
        <v>0.42548575002281719</v>
      </c>
      <c r="D41" s="19">
        <f t="shared" ca="1" si="2"/>
        <v>0.58992642138046081</v>
      </c>
      <c r="E41" s="20">
        <f t="shared" ca="1" si="6"/>
        <v>10.615390454824826</v>
      </c>
      <c r="F41">
        <f t="shared" ca="1" si="7"/>
        <v>244.61397807822487</v>
      </c>
      <c r="G41">
        <f t="shared" ca="1" si="3"/>
        <v>244</v>
      </c>
      <c r="H41">
        <v>350</v>
      </c>
      <c r="I41">
        <v>209</v>
      </c>
      <c r="J41">
        <v>12</v>
      </c>
      <c r="K41">
        <f t="shared" ca="1" si="1"/>
        <v>1.3846095451751737</v>
      </c>
      <c r="L41">
        <f t="shared" ca="1" si="4"/>
        <v>0.1153841287645978</v>
      </c>
      <c r="S41" s="1">
        <v>43933</v>
      </c>
      <c r="T41" s="23">
        <v>209</v>
      </c>
    </row>
    <row r="42" spans="1:20" ht="21" x14ac:dyDescent="0.4">
      <c r="A42" s="18">
        <f t="shared" si="0"/>
        <v>8.2191780821917845E-2</v>
      </c>
      <c r="B42" s="19">
        <f t="shared" ca="1" si="5"/>
        <v>0.16507681874246749</v>
      </c>
      <c r="C42" s="19">
        <f t="shared" ca="1" si="8"/>
        <v>1.3403568715678604</v>
      </c>
      <c r="D42" s="19">
        <f t="shared" ca="1" si="2"/>
        <v>1.505433690310328</v>
      </c>
      <c r="E42" s="20">
        <f t="shared" ca="1" si="6"/>
        <v>12.120824145135154</v>
      </c>
      <c r="F42">
        <f t="shared" ca="1" si="7"/>
        <v>256.73480222336002</v>
      </c>
      <c r="G42">
        <f t="shared" ca="1" si="3"/>
        <v>256</v>
      </c>
      <c r="H42">
        <v>367</v>
      </c>
      <c r="I42">
        <v>216</v>
      </c>
      <c r="J42">
        <v>7</v>
      </c>
      <c r="K42">
        <f t="shared" ca="1" si="1"/>
        <v>-5.1208241451351544</v>
      </c>
      <c r="L42">
        <f t="shared" ca="1" si="4"/>
        <v>-0.73154630644787921</v>
      </c>
      <c r="S42" s="1">
        <v>43934</v>
      </c>
      <c r="T42" s="23">
        <v>216</v>
      </c>
    </row>
    <row r="43" spans="1:20" ht="21" x14ac:dyDescent="0.4">
      <c r="A43" s="18">
        <f t="shared" si="0"/>
        <v>8.4931506849315108E-2</v>
      </c>
      <c r="B43" s="19">
        <f t="shared" ca="1" si="5"/>
        <v>0.17479040173560878</v>
      </c>
      <c r="C43" s="19">
        <f t="shared" ca="1" si="8"/>
        <v>1.3256749943185795</v>
      </c>
      <c r="D43" s="19">
        <f t="shared" ca="1" si="2"/>
        <v>1.5004653960541883</v>
      </c>
      <c r="E43" s="20">
        <f t="shared" ca="1" si="6"/>
        <v>13.621289541189343</v>
      </c>
      <c r="F43">
        <f t="shared" ca="1" si="7"/>
        <v>270.35609176454938</v>
      </c>
      <c r="G43">
        <f t="shared" ca="1" si="3"/>
        <v>270</v>
      </c>
      <c r="H43">
        <v>386</v>
      </c>
      <c r="I43">
        <v>232</v>
      </c>
      <c r="J43">
        <v>16</v>
      </c>
      <c r="K43">
        <f t="shared" ca="1" si="1"/>
        <v>2.3787104588106569</v>
      </c>
      <c r="L43">
        <f t="shared" ca="1" si="4"/>
        <v>0.14866940367566606</v>
      </c>
      <c r="S43" s="1">
        <v>43935</v>
      </c>
      <c r="T43" s="23">
        <v>232</v>
      </c>
    </row>
    <row r="44" spans="1:20" ht="21" x14ac:dyDescent="0.4">
      <c r="A44" s="18">
        <f t="shared" si="0"/>
        <v>8.7671232876712371E-2</v>
      </c>
      <c r="B44" s="19">
        <f t="shared" ca="1" si="5"/>
        <v>0.19957850167743091</v>
      </c>
      <c r="C44" s="19">
        <f t="shared" ca="1" si="8"/>
        <v>-0.90432984761417856</v>
      </c>
      <c r="D44" s="19">
        <f t="shared" ca="1" si="2"/>
        <v>-0.7047513459367476</v>
      </c>
      <c r="E44" s="20">
        <f t="shared" ca="1" si="6"/>
        <v>12.916538195252596</v>
      </c>
      <c r="F44">
        <f t="shared" ca="1" si="7"/>
        <v>283.27262995980198</v>
      </c>
      <c r="G44">
        <f t="shared" ca="1" si="3"/>
        <v>283</v>
      </c>
      <c r="H44">
        <v>405</v>
      </c>
      <c r="I44">
        <v>237</v>
      </c>
      <c r="J44">
        <v>5</v>
      </c>
      <c r="K44">
        <f t="shared" ca="1" si="1"/>
        <v>-7.9165381952525955</v>
      </c>
      <c r="L44">
        <f t="shared" ca="1" si="4"/>
        <v>-1.5833076390505192</v>
      </c>
      <c r="S44" s="1">
        <v>43936</v>
      </c>
      <c r="T44" s="23">
        <v>237</v>
      </c>
    </row>
    <row r="45" spans="1:20" ht="21" x14ac:dyDescent="0.4">
      <c r="A45" s="18">
        <f t="shared" si="0"/>
        <v>9.0410958904109634E-2</v>
      </c>
      <c r="B45" s="19">
        <f t="shared" ca="1" si="5"/>
        <v>0.2242847949110903</v>
      </c>
      <c r="C45" s="19">
        <f t="shared" ca="1" si="8"/>
        <v>2.1710330846549089</v>
      </c>
      <c r="D45" s="19">
        <f t="shared" ca="1" si="2"/>
        <v>2.3953178795659991</v>
      </c>
      <c r="E45" s="20">
        <f t="shared" ca="1" si="6"/>
        <v>15.311856074818595</v>
      </c>
      <c r="F45">
        <f t="shared" ca="1" si="7"/>
        <v>298.58448603462057</v>
      </c>
      <c r="G45">
        <f t="shared" ca="1" si="3"/>
        <v>298</v>
      </c>
      <c r="H45">
        <v>425</v>
      </c>
      <c r="I45">
        <v>237</v>
      </c>
      <c r="J45">
        <v>0</v>
      </c>
      <c r="K45">
        <f t="shared" ca="1" si="1"/>
        <v>-15.311856074818595</v>
      </c>
      <c r="L45" t="e">
        <f t="shared" ca="1" si="4"/>
        <v>#DIV/0!</v>
      </c>
      <c r="S45" s="1">
        <v>43937</v>
      </c>
      <c r="T45" s="23">
        <v>237</v>
      </c>
    </row>
    <row r="46" spans="1:20" ht="21" x14ac:dyDescent="0.4">
      <c r="A46" s="18">
        <f t="shared" si="0"/>
        <v>9.3150684931506897E-2</v>
      </c>
      <c r="B46" s="19">
        <f t="shared" ca="1" si="5"/>
        <v>0.21268053302320028</v>
      </c>
      <c r="C46" s="19">
        <f t="shared" ca="1" si="8"/>
        <v>0.11633836828974395</v>
      </c>
      <c r="D46" s="19">
        <f t="shared" ca="1" si="2"/>
        <v>0.3290189013129442</v>
      </c>
      <c r="E46" s="20">
        <f t="shared" ca="1" si="6"/>
        <v>15.640874976131538</v>
      </c>
      <c r="F46">
        <f t="shared" ca="1" si="7"/>
        <v>314.22536101075212</v>
      </c>
      <c r="G46">
        <f t="shared" ca="1" si="3"/>
        <v>314</v>
      </c>
      <c r="H46">
        <v>445</v>
      </c>
      <c r="I46">
        <v>243</v>
      </c>
      <c r="J46">
        <v>6</v>
      </c>
      <c r="K46">
        <f t="shared" ca="1" si="1"/>
        <v>-9.6408749761315384</v>
      </c>
      <c r="L46">
        <f t="shared" ca="1" si="4"/>
        <v>-1.606812496021923</v>
      </c>
      <c r="S46" s="1">
        <v>43938</v>
      </c>
      <c r="T46" s="23">
        <v>243</v>
      </c>
    </row>
    <row r="47" spans="1:20" ht="21" x14ac:dyDescent="0.4">
      <c r="A47" s="18">
        <f t="shared" si="0"/>
        <v>9.589041095890416E-2</v>
      </c>
      <c r="B47" s="19">
        <f t="shared" ca="1" si="5"/>
        <v>0.25212124660180757</v>
      </c>
      <c r="C47" s="19">
        <f t="shared" ca="1" si="8"/>
        <v>-0.4499288518755028</v>
      </c>
      <c r="D47" s="19">
        <f t="shared" ca="1" si="2"/>
        <v>-0.19780760527369523</v>
      </c>
      <c r="E47" s="20">
        <f t="shared" ca="1" si="6"/>
        <v>15.443067370857843</v>
      </c>
      <c r="F47">
        <f t="shared" ca="1" si="7"/>
        <v>329.66842838160994</v>
      </c>
      <c r="G47">
        <f t="shared" ca="1" si="3"/>
        <v>329</v>
      </c>
      <c r="H47">
        <v>465</v>
      </c>
      <c r="I47">
        <v>253</v>
      </c>
      <c r="J47">
        <v>10</v>
      </c>
      <c r="K47">
        <f t="shared" ca="1" si="1"/>
        <v>-5.4430673708578432</v>
      </c>
      <c r="L47">
        <f t="shared" ca="1" si="4"/>
        <v>-0.54430673708578436</v>
      </c>
      <c r="S47" s="1">
        <v>43939</v>
      </c>
      <c r="T47" s="23">
        <v>253</v>
      </c>
    </row>
    <row r="48" spans="1:20" ht="21" x14ac:dyDescent="0.4">
      <c r="A48" s="18">
        <f t="shared" si="0"/>
        <v>9.8630136986301423E-2</v>
      </c>
      <c r="B48" s="19">
        <f t="shared" ca="1" si="5"/>
        <v>0.25753879070287822</v>
      </c>
      <c r="C48" s="19">
        <f t="shared" ca="1" si="8"/>
        <v>-0.87892302746098205</v>
      </c>
      <c r="D48" s="19">
        <f t="shared" ca="1" si="2"/>
        <v>-0.62138423675810384</v>
      </c>
      <c r="E48" s="20">
        <f t="shared" ca="1" si="6"/>
        <v>14.821683134099739</v>
      </c>
      <c r="F48">
        <f t="shared" ca="1" si="7"/>
        <v>344.49011151570966</v>
      </c>
      <c r="G48">
        <f t="shared" ca="1" si="3"/>
        <v>344</v>
      </c>
      <c r="H48">
        <v>487</v>
      </c>
      <c r="I48">
        <v>270</v>
      </c>
      <c r="J48">
        <v>17</v>
      </c>
      <c r="K48">
        <f t="shared" ca="1" si="1"/>
        <v>2.1783168659002605</v>
      </c>
      <c r="L48">
        <f t="shared" ca="1" si="4"/>
        <v>0.12813628622942708</v>
      </c>
      <c r="S48" s="1">
        <v>43940</v>
      </c>
      <c r="T48" s="23">
        <v>270</v>
      </c>
    </row>
    <row r="49" spans="1:20" ht="21" x14ac:dyDescent="0.4">
      <c r="A49" s="18">
        <f t="shared" si="0"/>
        <v>0.10136986301369869</v>
      </c>
      <c r="B49" s="19">
        <f t="shared" ca="1" si="5"/>
        <v>0.25428173944891957</v>
      </c>
      <c r="C49" s="19">
        <f t="shared" ca="1" si="8"/>
        <v>-1.739594138883009</v>
      </c>
      <c r="D49" s="19">
        <f t="shared" ca="1" si="2"/>
        <v>-1.4853123994340893</v>
      </c>
      <c r="E49" s="20">
        <f t="shared" ca="1" si="6"/>
        <v>13.33637073466565</v>
      </c>
      <c r="F49">
        <f t="shared" ca="1" si="7"/>
        <v>357.82648225037531</v>
      </c>
      <c r="G49">
        <f t="shared" ca="1" si="3"/>
        <v>357</v>
      </c>
      <c r="H49">
        <v>508</v>
      </c>
      <c r="I49">
        <v>303</v>
      </c>
      <c r="J49">
        <v>33</v>
      </c>
      <c r="K49">
        <f t="shared" ca="1" si="1"/>
        <v>19.66362926533435</v>
      </c>
      <c r="L49">
        <f t="shared" ca="1" si="4"/>
        <v>0.59586755349498033</v>
      </c>
      <c r="S49" s="1">
        <v>43941</v>
      </c>
      <c r="T49" s="23">
        <v>303</v>
      </c>
    </row>
    <row r="50" spans="1:20" ht="21" x14ac:dyDescent="0.4">
      <c r="A50" s="18">
        <f t="shared" si="0"/>
        <v>0.10410958904109595</v>
      </c>
      <c r="B50" s="19">
        <f t="shared" ca="1" si="5"/>
        <v>0.24405017982449159</v>
      </c>
      <c r="C50" s="19">
        <f t="shared" ca="1" si="8"/>
        <v>1.008985350766094</v>
      </c>
      <c r="D50" s="19">
        <f t="shared" ca="1" si="2"/>
        <v>1.2530355305905856</v>
      </c>
      <c r="E50" s="20">
        <f t="shared" ca="1" si="6"/>
        <v>14.589406265256235</v>
      </c>
      <c r="F50">
        <f t="shared" ca="1" si="7"/>
        <v>372.41588851563154</v>
      </c>
      <c r="G50">
        <f t="shared" ca="1" si="3"/>
        <v>372</v>
      </c>
      <c r="H50">
        <v>534</v>
      </c>
      <c r="I50">
        <v>309</v>
      </c>
      <c r="J50">
        <v>6</v>
      </c>
      <c r="K50">
        <f t="shared" ca="1" si="1"/>
        <v>-8.5894062652562351</v>
      </c>
      <c r="L50">
        <f t="shared" ca="1" si="4"/>
        <v>-1.4315677108760392</v>
      </c>
      <c r="S50" s="1">
        <v>43942</v>
      </c>
      <c r="T50" s="23">
        <v>309</v>
      </c>
    </row>
    <row r="51" spans="1:20" ht="21" x14ac:dyDescent="0.4">
      <c r="A51" s="18">
        <f t="shared" si="0"/>
        <v>0.10684931506849321</v>
      </c>
      <c r="B51" s="19">
        <f t="shared" ca="1" si="5"/>
        <v>0.21959339209682344</v>
      </c>
      <c r="C51" s="19">
        <f t="shared" ca="1" si="8"/>
        <v>3.1287590141850806E-2</v>
      </c>
      <c r="D51" s="19">
        <f t="shared" ca="1" si="2"/>
        <v>0.25088098223867422</v>
      </c>
      <c r="E51" s="20">
        <f t="shared" ca="1" si="6"/>
        <v>14.84028724749491</v>
      </c>
      <c r="F51">
        <f t="shared" ca="1" si="7"/>
        <v>387.25617576312646</v>
      </c>
      <c r="G51">
        <f t="shared" ca="1" si="3"/>
        <v>387</v>
      </c>
      <c r="H51">
        <v>563</v>
      </c>
      <c r="I51">
        <v>329</v>
      </c>
      <c r="J51">
        <v>20</v>
      </c>
      <c r="K51">
        <f t="shared" ca="1" si="1"/>
        <v>5.1597127525050901</v>
      </c>
      <c r="L51">
        <f t="shared" ca="1" si="4"/>
        <v>0.2579856376252545</v>
      </c>
      <c r="S51" s="1">
        <v>43943</v>
      </c>
      <c r="T51" s="23">
        <v>329</v>
      </c>
    </row>
    <row r="52" spans="1:20" ht="21" x14ac:dyDescent="0.4">
      <c r="A52" s="18">
        <f t="shared" si="0"/>
        <v>0.10958904109589047</v>
      </c>
      <c r="B52" s="19">
        <f t="shared" ca="1" si="5"/>
        <v>0.24022556617586294</v>
      </c>
      <c r="C52" s="19">
        <f t="shared" ca="1" si="8"/>
        <v>-0.13481225971360569</v>
      </c>
      <c r="D52" s="19">
        <f t="shared" ca="1" si="2"/>
        <v>0.10541330646225724</v>
      </c>
      <c r="E52" s="20">
        <f t="shared" ca="1" si="6"/>
        <v>14.945700553957167</v>
      </c>
      <c r="F52">
        <f t="shared" ca="1" si="7"/>
        <v>402.20187631708365</v>
      </c>
      <c r="G52">
        <f t="shared" ca="1" si="3"/>
        <v>402</v>
      </c>
      <c r="H52">
        <v>591</v>
      </c>
      <c r="I52">
        <v>367</v>
      </c>
      <c r="J52">
        <v>38</v>
      </c>
      <c r="K52">
        <f t="shared" ca="1" si="1"/>
        <v>23.054299446042833</v>
      </c>
      <c r="L52">
        <f t="shared" ca="1" si="4"/>
        <v>0.60669209068533769</v>
      </c>
      <c r="S52" s="1">
        <v>43944</v>
      </c>
      <c r="T52" s="23">
        <v>367</v>
      </c>
    </row>
    <row r="53" spans="1:20" ht="21" x14ac:dyDescent="0.4">
      <c r="A53" s="18">
        <f t="shared" si="0"/>
        <v>0.11232876712328774</v>
      </c>
      <c r="B53" s="19">
        <f t="shared" ca="1" si="5"/>
        <v>0.24435651056834085</v>
      </c>
      <c r="C53" s="19">
        <f t="shared" ca="1" si="8"/>
        <v>1.1397549942017402</v>
      </c>
      <c r="D53" s="19">
        <f t="shared" ca="1" si="2"/>
        <v>1.3841115047700812</v>
      </c>
      <c r="E53" s="20">
        <f t="shared" ca="1" si="6"/>
        <v>16.329812058727249</v>
      </c>
      <c r="F53">
        <f t="shared" ca="1" si="7"/>
        <v>418.53168837581092</v>
      </c>
      <c r="G53">
        <f t="shared" ca="1" si="3"/>
        <v>418</v>
      </c>
      <c r="H53">
        <v>617</v>
      </c>
      <c r="I53">
        <v>416</v>
      </c>
      <c r="J53">
        <v>49</v>
      </c>
      <c r="K53">
        <f t="shared" ca="1" si="1"/>
        <v>32.670187941272751</v>
      </c>
      <c r="L53">
        <f t="shared" ca="1" si="4"/>
        <v>0.66673852941372957</v>
      </c>
      <c r="S53" s="1">
        <v>43945</v>
      </c>
      <c r="T53" s="23">
        <v>416</v>
      </c>
    </row>
    <row r="54" spans="1:20" ht="21" x14ac:dyDescent="0.4">
      <c r="A54" s="18">
        <f t="shared" si="0"/>
        <v>0.115068493150685</v>
      </c>
      <c r="B54" s="19">
        <f t="shared" ca="1" si="5"/>
        <v>0.24609222008022624</v>
      </c>
      <c r="C54" s="19">
        <f t="shared" ca="1" si="8"/>
        <v>2.0838425452817955</v>
      </c>
      <c r="D54" s="19">
        <f t="shared" ca="1" si="2"/>
        <v>2.3299347653620215</v>
      </c>
      <c r="E54" s="20">
        <f t="shared" ca="1" si="6"/>
        <v>18.659746824089272</v>
      </c>
      <c r="F54">
        <f t="shared" ca="1" si="7"/>
        <v>437.19143519990018</v>
      </c>
      <c r="G54">
        <f t="shared" ca="1" si="3"/>
        <v>437</v>
      </c>
      <c r="H54">
        <v>642</v>
      </c>
      <c r="I54">
        <v>451</v>
      </c>
      <c r="J54">
        <v>35</v>
      </c>
      <c r="K54">
        <f t="shared" ca="1" si="1"/>
        <v>16.340253175910728</v>
      </c>
      <c r="L54">
        <f t="shared" ca="1" si="4"/>
        <v>0.46686437645459222</v>
      </c>
      <c r="S54" s="1">
        <v>43946</v>
      </c>
      <c r="T54" s="23">
        <v>451</v>
      </c>
    </row>
    <row r="55" spans="1:20" ht="21" x14ac:dyDescent="0.4">
      <c r="A55" s="18">
        <f t="shared" si="0"/>
        <v>0.11780821917808226</v>
      </c>
      <c r="B55" s="19">
        <f t="shared" ca="1" si="5"/>
        <v>0.26888265883000212</v>
      </c>
      <c r="C55" s="19">
        <f t="shared" ca="1" si="8"/>
        <v>0.59324581789850672</v>
      </c>
      <c r="D55" s="19">
        <f t="shared" ca="1" si="2"/>
        <v>0.8621284767285089</v>
      </c>
      <c r="E55" s="20">
        <f t="shared" ca="1" si="6"/>
        <v>19.521875300817779</v>
      </c>
      <c r="F55">
        <f t="shared" ca="1" si="7"/>
        <v>456.71331050071797</v>
      </c>
      <c r="G55">
        <f t="shared" ca="1" si="3"/>
        <v>456</v>
      </c>
      <c r="H55">
        <v>667</v>
      </c>
      <c r="I55">
        <v>522</v>
      </c>
      <c r="J55">
        <v>71</v>
      </c>
      <c r="K55">
        <f t="shared" ca="1" si="1"/>
        <v>51.478124699182217</v>
      </c>
      <c r="L55">
        <f t="shared" ca="1" si="4"/>
        <v>0.72504400984763684</v>
      </c>
      <c r="S55" s="1">
        <v>43947</v>
      </c>
      <c r="T55" s="23">
        <v>522</v>
      </c>
    </row>
    <row r="56" spans="1:20" ht="21" x14ac:dyDescent="0.4">
      <c r="A56" s="18">
        <f t="shared" si="0"/>
        <v>0.12054794520547953</v>
      </c>
      <c r="B56" s="19">
        <f t="shared" ca="1" si="5"/>
        <v>0.30724679017199047</v>
      </c>
      <c r="C56" s="19">
        <f t="shared" ca="1" si="8"/>
        <v>1.6477211636295712</v>
      </c>
      <c r="D56" s="19">
        <f t="shared" ca="1" si="2"/>
        <v>1.9549679538015616</v>
      </c>
      <c r="E56" s="20">
        <f t="shared" ca="1" si="6"/>
        <v>21.47684325461934</v>
      </c>
      <c r="F56">
        <f t="shared" ca="1" si="7"/>
        <v>478.19015375533729</v>
      </c>
      <c r="G56">
        <f t="shared" ca="1" si="3"/>
        <v>478</v>
      </c>
      <c r="H56">
        <v>693</v>
      </c>
      <c r="I56">
        <v>587</v>
      </c>
      <c r="J56">
        <v>65</v>
      </c>
      <c r="K56">
        <f t="shared" ca="1" si="1"/>
        <v>43.52315674538066</v>
      </c>
      <c r="L56">
        <f t="shared" ca="1" si="4"/>
        <v>0.66958702685201021</v>
      </c>
      <c r="S56" s="1">
        <v>43948</v>
      </c>
      <c r="T56" s="23">
        <v>587</v>
      </c>
    </row>
    <row r="57" spans="1:20" ht="21" x14ac:dyDescent="0.4">
      <c r="A57" s="18">
        <f t="shared" si="0"/>
        <v>0.12328767123287679</v>
      </c>
      <c r="B57" s="19">
        <f t="shared" ca="1" si="5"/>
        <v>0.3214423850901777</v>
      </c>
      <c r="C57" s="19">
        <f t="shared" ca="1" si="8"/>
        <v>-0.1297714512350209</v>
      </c>
      <c r="D57" s="19">
        <f t="shared" ca="1" si="2"/>
        <v>0.19167093385515679</v>
      </c>
      <c r="E57" s="20">
        <f t="shared" ca="1" si="6"/>
        <v>21.668514188474497</v>
      </c>
      <c r="F57">
        <f t="shared" ca="1" si="7"/>
        <v>499.85866794381178</v>
      </c>
      <c r="G57">
        <f t="shared" ca="1" si="3"/>
        <v>499</v>
      </c>
      <c r="H57">
        <v>719</v>
      </c>
      <c r="I57">
        <v>618</v>
      </c>
      <c r="J57">
        <v>31</v>
      </c>
      <c r="K57">
        <f t="shared" ca="1" si="1"/>
        <v>9.3314858115255035</v>
      </c>
      <c r="L57">
        <f t="shared" ca="1" si="4"/>
        <v>0.30101567133953239</v>
      </c>
      <c r="S57" s="1">
        <v>43949</v>
      </c>
      <c r="T57" s="23">
        <v>618</v>
      </c>
    </row>
    <row r="58" spans="1:20" ht="21" x14ac:dyDescent="0.4">
      <c r="A58" s="18">
        <f t="shared" si="0"/>
        <v>0.12602739726027404</v>
      </c>
      <c r="B58" s="19">
        <f t="shared" ca="1" si="5"/>
        <v>0.35363240537058144</v>
      </c>
      <c r="C58" s="19">
        <f t="shared" ca="1" si="8"/>
        <v>2.0457499851945369</v>
      </c>
      <c r="D58" s="19">
        <f t="shared" ca="1" si="2"/>
        <v>2.3993823905651182</v>
      </c>
      <c r="E58" s="20">
        <f t="shared" ca="1" si="6"/>
        <v>24.067896579039616</v>
      </c>
      <c r="F58">
        <f t="shared" ca="1" si="7"/>
        <v>523.92656452285144</v>
      </c>
      <c r="G58">
        <f t="shared" ca="1" si="3"/>
        <v>523</v>
      </c>
      <c r="H58">
        <v>744</v>
      </c>
      <c r="I58">
        <v>648</v>
      </c>
      <c r="J58">
        <v>30</v>
      </c>
      <c r="K58">
        <f t="shared" ca="1" si="1"/>
        <v>5.9321034209603845</v>
      </c>
      <c r="L58">
        <f t="shared" ca="1" si="4"/>
        <v>0.19773678069867948</v>
      </c>
      <c r="S58" s="1">
        <v>43950</v>
      </c>
      <c r="T58" s="23">
        <v>648</v>
      </c>
    </row>
    <row r="59" spans="1:20" ht="21" x14ac:dyDescent="0.4">
      <c r="A59" s="18">
        <f t="shared" si="0"/>
        <v>0.12876712328767129</v>
      </c>
      <c r="B59" s="19">
        <f t="shared" ca="1" si="5"/>
        <v>0.35678841170611431</v>
      </c>
      <c r="C59" s="19">
        <f t="shared" ca="1" si="8"/>
        <v>-8.4615774346068345E-2</v>
      </c>
      <c r="D59" s="19">
        <f t="shared" ca="1" si="2"/>
        <v>0.27217263736004593</v>
      </c>
      <c r="E59" s="20">
        <f t="shared" ca="1" si="6"/>
        <v>24.340069216399662</v>
      </c>
      <c r="F59">
        <f t="shared" ca="1" si="7"/>
        <v>548.26663373925112</v>
      </c>
      <c r="G59">
        <f t="shared" ca="1" si="3"/>
        <v>548</v>
      </c>
      <c r="H59">
        <v>770</v>
      </c>
      <c r="I59">
        <v>662</v>
      </c>
      <c r="J59">
        <v>14</v>
      </c>
      <c r="K59">
        <f t="shared" ca="1" si="1"/>
        <v>-10.340069216399662</v>
      </c>
      <c r="L59">
        <f t="shared" ca="1" si="4"/>
        <v>-0.73857637259997588</v>
      </c>
      <c r="S59" s="1">
        <v>43951</v>
      </c>
      <c r="T59" s="23">
        <v>662</v>
      </c>
    </row>
    <row r="60" spans="1:20" ht="21" x14ac:dyDescent="0.4">
      <c r="A60" s="18">
        <f t="shared" si="0"/>
        <v>0.13150684931506854</v>
      </c>
      <c r="B60" s="19">
        <f t="shared" ca="1" si="5"/>
        <v>0.39629605052062489</v>
      </c>
      <c r="C60" s="19">
        <f t="shared" ca="1" si="8"/>
        <v>6.5093756592104271E-2</v>
      </c>
      <c r="D60" s="19">
        <f t="shared" ca="1" si="2"/>
        <v>0.46138980711272914</v>
      </c>
      <c r="E60" s="20">
        <f t="shared" ca="1" si="6"/>
        <v>24.801459023512393</v>
      </c>
      <c r="F60">
        <f t="shared" ca="1" si="7"/>
        <v>573.06809276276351</v>
      </c>
      <c r="G60">
        <f t="shared" ca="1" si="3"/>
        <v>573</v>
      </c>
      <c r="H60">
        <v>794</v>
      </c>
      <c r="I60">
        <v>689</v>
      </c>
      <c r="J60">
        <v>27</v>
      </c>
      <c r="K60">
        <f t="shared" ca="1" si="1"/>
        <v>2.1985409764876067</v>
      </c>
      <c r="L60">
        <f t="shared" ca="1" si="4"/>
        <v>8.142744357361506E-2</v>
      </c>
      <c r="S60" s="1">
        <v>43952</v>
      </c>
      <c r="T60" s="23">
        <v>689</v>
      </c>
    </row>
    <row r="61" spans="1:20" ht="21" x14ac:dyDescent="0.4">
      <c r="A61" s="18">
        <f t="shared" si="0"/>
        <v>0.13424657534246578</v>
      </c>
      <c r="B61" s="19">
        <f t="shared" ca="1" si="5"/>
        <v>0.40077757805633418</v>
      </c>
      <c r="C61" s="19">
        <f t="shared" ca="1" si="8"/>
        <v>-1.9538261415371279</v>
      </c>
      <c r="D61" s="19">
        <f t="shared" ca="1" si="2"/>
        <v>-1.5530485634807936</v>
      </c>
      <c r="E61" s="20">
        <f t="shared" ca="1" si="6"/>
        <v>23.2484104600316</v>
      </c>
      <c r="F61">
        <f t="shared" ca="1" si="7"/>
        <v>596.31650322279506</v>
      </c>
      <c r="G61">
        <f t="shared" ca="1" si="3"/>
        <v>596</v>
      </c>
      <c r="H61">
        <v>820</v>
      </c>
      <c r="I61">
        <v>701</v>
      </c>
      <c r="J61">
        <v>12</v>
      </c>
      <c r="K61">
        <f t="shared" ca="1" si="1"/>
        <v>-11.2484104600316</v>
      </c>
      <c r="L61">
        <f t="shared" ca="1" si="4"/>
        <v>-0.93736753833596664</v>
      </c>
      <c r="S61" s="1">
        <v>43953</v>
      </c>
      <c r="T61" s="23">
        <v>701</v>
      </c>
    </row>
    <row r="62" spans="1:20" ht="21" x14ac:dyDescent="0.4">
      <c r="A62" s="18">
        <f t="shared" si="0"/>
        <v>0.13698630136986303</v>
      </c>
      <c r="B62" s="19">
        <f t="shared" ca="1" si="5"/>
        <v>0.40837470885290272</v>
      </c>
      <c r="C62" s="19">
        <f t="shared" ca="1" si="8"/>
        <v>0.73924681494294309</v>
      </c>
      <c r="D62" s="19">
        <f t="shared" ca="1" si="2"/>
        <v>1.1476215237958458</v>
      </c>
      <c r="E62" s="20">
        <f t="shared" ca="1" si="6"/>
        <v>24.396031983827445</v>
      </c>
      <c r="F62">
        <f t="shared" ca="1" si="7"/>
        <v>620.71253520662253</v>
      </c>
      <c r="G62">
        <f t="shared" ca="1" si="3"/>
        <v>620</v>
      </c>
      <c r="H62">
        <v>848</v>
      </c>
      <c r="I62">
        <v>717</v>
      </c>
      <c r="J62">
        <v>16</v>
      </c>
      <c r="K62">
        <f t="shared" ca="1" si="1"/>
        <v>-8.3960319838274451</v>
      </c>
      <c r="L62">
        <f t="shared" ca="1" si="4"/>
        <v>-0.52475199898921532</v>
      </c>
      <c r="S62" s="1">
        <v>43954</v>
      </c>
      <c r="T62" s="23">
        <v>717</v>
      </c>
    </row>
    <row r="63" spans="1:20" ht="21" x14ac:dyDescent="0.4">
      <c r="A63" s="18">
        <f t="shared" si="0"/>
        <v>0.13972602739726028</v>
      </c>
      <c r="B63" s="19">
        <f t="shared" ca="1" si="5"/>
        <v>0.38280259415010937</v>
      </c>
      <c r="C63" s="19">
        <f t="shared" ca="1" si="8"/>
        <v>3.1222330840678754</v>
      </c>
      <c r="D63" s="19">
        <f t="shared" ca="1" si="2"/>
        <v>3.5050356782179848</v>
      </c>
      <c r="E63" s="20">
        <f t="shared" ca="1" si="6"/>
        <v>27.901067662045431</v>
      </c>
      <c r="F63">
        <f t="shared" ca="1" si="7"/>
        <v>648.61360286866795</v>
      </c>
      <c r="G63">
        <f t="shared" ca="1" si="3"/>
        <v>648</v>
      </c>
      <c r="H63">
        <v>876</v>
      </c>
      <c r="I63">
        <v>750</v>
      </c>
      <c r="J63">
        <v>33</v>
      </c>
      <c r="K63">
        <f t="shared" ca="1" si="1"/>
        <v>5.0989323379545688</v>
      </c>
      <c r="L63">
        <f t="shared" ca="1" si="4"/>
        <v>0.15451310115013844</v>
      </c>
      <c r="S63" s="1">
        <v>43955</v>
      </c>
      <c r="T63" s="23">
        <v>750</v>
      </c>
    </row>
    <row r="64" spans="1:20" ht="21" x14ac:dyDescent="0.4">
      <c r="A64" s="18">
        <f t="shared" si="0"/>
        <v>0.14246575342465753</v>
      </c>
      <c r="B64" s="19">
        <f t="shared" ca="1" si="5"/>
        <v>0.40169904718576149</v>
      </c>
      <c r="C64" s="19">
        <f t="shared" ca="1" si="8"/>
        <v>-3.038376564998893</v>
      </c>
      <c r="D64" s="19">
        <f t="shared" ca="1" si="2"/>
        <v>-2.6366775178131316</v>
      </c>
      <c r="E64" s="20">
        <f t="shared" ca="1" si="6"/>
        <v>25.264390144232301</v>
      </c>
      <c r="F64">
        <f t="shared" ca="1" si="7"/>
        <v>673.87799301290022</v>
      </c>
      <c r="G64">
        <f t="shared" ca="1" si="3"/>
        <v>673</v>
      </c>
      <c r="H64">
        <v>903</v>
      </c>
      <c r="I64">
        <v>770</v>
      </c>
      <c r="J64">
        <v>20</v>
      </c>
      <c r="K64">
        <f t="shared" ca="1" si="1"/>
        <v>-5.2643901442323013</v>
      </c>
      <c r="L64">
        <f t="shared" ca="1" si="4"/>
        <v>-0.26321950721161508</v>
      </c>
      <c r="S64" s="1">
        <v>43956</v>
      </c>
      <c r="T64" s="23">
        <v>770</v>
      </c>
    </row>
    <row r="65" spans="1:20" ht="21" x14ac:dyDescent="0.4">
      <c r="A65" s="18">
        <f t="shared" si="0"/>
        <v>0.14520547945205478</v>
      </c>
      <c r="B65" s="19">
        <f t="shared" ca="1" si="5"/>
        <v>0.45941210040792613</v>
      </c>
      <c r="C65" s="19">
        <f t="shared" ca="1" si="8"/>
        <v>0.82368438604267269</v>
      </c>
      <c r="D65" s="19">
        <f t="shared" ca="1" si="2"/>
        <v>1.2830964864505989</v>
      </c>
      <c r="E65" s="20">
        <f t="shared" ca="1" si="6"/>
        <v>26.547486630682901</v>
      </c>
      <c r="F65">
        <f t="shared" ca="1" si="7"/>
        <v>700.42547964358312</v>
      </c>
      <c r="G65">
        <f t="shared" ca="1" si="3"/>
        <v>700</v>
      </c>
      <c r="H65">
        <v>933</v>
      </c>
      <c r="I65">
        <v>796</v>
      </c>
      <c r="J65">
        <v>26</v>
      </c>
      <c r="K65">
        <f t="shared" ca="1" si="1"/>
        <v>-0.54748663068290071</v>
      </c>
      <c r="L65">
        <f t="shared" ca="1" si="4"/>
        <v>-2.1057178103188488E-2</v>
      </c>
      <c r="S65" s="1">
        <v>43957</v>
      </c>
      <c r="T65" s="23">
        <v>796</v>
      </c>
    </row>
    <row r="66" spans="1:20" ht="21" x14ac:dyDescent="0.4">
      <c r="A66" s="18">
        <f t="shared" si="0"/>
        <v>0.14794520547945203</v>
      </c>
      <c r="B66" s="19">
        <f t="shared" ca="1" si="5"/>
        <v>0.41599721853927707</v>
      </c>
      <c r="C66" s="19">
        <f t="shared" ca="1" si="8"/>
        <v>2.0072411475734437</v>
      </c>
      <c r="D66" s="19">
        <f t="shared" ca="1" si="2"/>
        <v>2.423238366112721</v>
      </c>
      <c r="E66" s="20">
        <f t="shared" ca="1" si="6"/>
        <v>28.970724996795621</v>
      </c>
      <c r="F66">
        <f t="shared" ca="1" si="7"/>
        <v>729.39620464037876</v>
      </c>
      <c r="G66">
        <f t="shared" ca="1" si="3"/>
        <v>729</v>
      </c>
      <c r="H66">
        <v>963</v>
      </c>
      <c r="I66">
        <v>822</v>
      </c>
      <c r="J66">
        <v>26</v>
      </c>
      <c r="K66">
        <f t="shared" ca="1" si="1"/>
        <v>-2.9707249967956209</v>
      </c>
      <c r="L66">
        <f t="shared" ca="1" si="4"/>
        <v>-0.1142586537229085</v>
      </c>
      <c r="S66" s="1">
        <v>43958</v>
      </c>
      <c r="T66" s="23">
        <v>822</v>
      </c>
    </row>
    <row r="67" spans="1:20" ht="21" x14ac:dyDescent="0.4">
      <c r="A67" s="18">
        <f t="shared" si="0"/>
        <v>0.15068493150684928</v>
      </c>
      <c r="B67" s="19">
        <f t="shared" ca="1" si="5"/>
        <v>0.43712436890521711</v>
      </c>
      <c r="C67" s="19">
        <f t="shared" ca="1" si="8"/>
        <v>-9.7077383271890021E-3</v>
      </c>
      <c r="D67" s="19">
        <f t="shared" ca="1" si="2"/>
        <v>0.42741663057802809</v>
      </c>
      <c r="E67" s="20">
        <f t="shared" ca="1" si="6"/>
        <v>29.398141627373651</v>
      </c>
      <c r="F67">
        <f t="shared" ca="1" si="7"/>
        <v>758.79434626775242</v>
      </c>
      <c r="G67">
        <f t="shared" ca="1" si="3"/>
        <v>758</v>
      </c>
      <c r="H67">
        <v>991</v>
      </c>
      <c r="I67">
        <v>834</v>
      </c>
      <c r="J67">
        <v>12</v>
      </c>
      <c r="K67">
        <f t="shared" ca="1" si="1"/>
        <v>-17.398141627373651</v>
      </c>
      <c r="L67">
        <f t="shared" ca="1" si="4"/>
        <v>-1.4498451356144708</v>
      </c>
      <c r="S67" s="1">
        <v>43959</v>
      </c>
      <c r="T67" s="23">
        <v>834</v>
      </c>
    </row>
    <row r="68" spans="1:20" ht="21" x14ac:dyDescent="0.4">
      <c r="A68" s="18">
        <f t="shared" si="0"/>
        <v>0.15342465753424653</v>
      </c>
      <c r="B68" s="19">
        <f t="shared" ca="1" si="5"/>
        <v>0.47702481433079913</v>
      </c>
      <c r="C68" s="19">
        <f t="shared" ca="1" si="8"/>
        <v>1.3027127026426655</v>
      </c>
      <c r="D68" s="19">
        <f t="shared" ca="1" si="2"/>
        <v>1.7797375169734646</v>
      </c>
      <c r="E68" s="20">
        <f t="shared" ca="1" si="6"/>
        <v>31.177879144347116</v>
      </c>
      <c r="F68">
        <f t="shared" ca="1" si="7"/>
        <v>789.97222541209953</v>
      </c>
      <c r="G68">
        <f t="shared" ca="1" si="3"/>
        <v>789</v>
      </c>
      <c r="H68">
        <v>1018</v>
      </c>
      <c r="I68">
        <v>846</v>
      </c>
      <c r="J68">
        <v>12</v>
      </c>
      <c r="K68">
        <f t="shared" ca="1" si="1"/>
        <v>-19.177879144347116</v>
      </c>
      <c r="L68">
        <f t="shared" ca="1" si="4"/>
        <v>-1.5981565953622596</v>
      </c>
      <c r="S68" s="1">
        <v>43960</v>
      </c>
      <c r="T68" s="23">
        <v>846</v>
      </c>
    </row>
    <row r="69" spans="1:20" ht="21" x14ac:dyDescent="0.4">
      <c r="A69" s="18">
        <f t="shared" si="0"/>
        <v>0.15616438356164378</v>
      </c>
      <c r="B69" s="19">
        <f t="shared" ca="1" si="5"/>
        <v>0.48406255117949493</v>
      </c>
      <c r="C69" s="19">
        <f t="shared" ca="1" si="8"/>
        <v>-1.2570019453889141</v>
      </c>
      <c r="D69" s="19">
        <f t="shared" ca="1" si="2"/>
        <v>-0.77293939420941915</v>
      </c>
      <c r="E69" s="20">
        <f t="shared" ca="1" si="6"/>
        <v>30.404939750137697</v>
      </c>
      <c r="F69">
        <f t="shared" ca="1" si="7"/>
        <v>820.37716516223725</v>
      </c>
      <c r="G69">
        <f t="shared" ca="1" si="3"/>
        <v>820</v>
      </c>
      <c r="H69">
        <v>1045</v>
      </c>
      <c r="I69">
        <v>855</v>
      </c>
      <c r="J69">
        <v>9</v>
      </c>
      <c r="K69">
        <f t="shared" ca="1" si="1"/>
        <v>-21.404939750137697</v>
      </c>
      <c r="L69">
        <f t="shared" ca="1" si="4"/>
        <v>-2.3783266389041886</v>
      </c>
      <c r="S69" s="1">
        <v>43961</v>
      </c>
      <c r="T69" s="23">
        <v>855</v>
      </c>
    </row>
    <row r="70" spans="1:20" ht="21" x14ac:dyDescent="0.4">
      <c r="A70" s="18">
        <f t="shared" si="0"/>
        <v>0.15890410958904103</v>
      </c>
      <c r="B70" s="19">
        <f t="shared" ca="1" si="5"/>
        <v>0.51336727029459228</v>
      </c>
      <c r="C70" s="19">
        <f t="shared" ca="1" si="8"/>
        <v>-2.4248560337396561</v>
      </c>
      <c r="D70" s="19">
        <f t="shared" ca="1" si="2"/>
        <v>-1.9114887634450639</v>
      </c>
      <c r="E70" s="20">
        <f t="shared" ca="1" si="6"/>
        <v>28.493450986692633</v>
      </c>
      <c r="F70">
        <f t="shared" ca="1" si="7"/>
        <v>848.87061614892991</v>
      </c>
      <c r="G70">
        <f t="shared" ca="1" si="3"/>
        <v>848</v>
      </c>
      <c r="H70">
        <v>1072</v>
      </c>
      <c r="I70">
        <v>862</v>
      </c>
      <c r="J70">
        <v>7</v>
      </c>
      <c r="K70">
        <f t="shared" ca="1" si="1"/>
        <v>-21.493450986692633</v>
      </c>
      <c r="L70">
        <f t="shared" ca="1" si="4"/>
        <v>-3.0704929980989477</v>
      </c>
      <c r="S70" s="1">
        <v>43962</v>
      </c>
      <c r="T70" s="23">
        <v>862</v>
      </c>
    </row>
    <row r="71" spans="1:20" ht="21" x14ac:dyDescent="0.4">
      <c r="A71" s="18">
        <f t="shared" si="0"/>
        <v>0.16164383561643828</v>
      </c>
      <c r="B71" s="19">
        <f t="shared" ca="1" si="5"/>
        <v>0.50064024081733582</v>
      </c>
      <c r="C71" s="19">
        <f t="shared" ca="1" si="8"/>
        <v>-0.35869823057364675</v>
      </c>
      <c r="D71" s="19">
        <f t="shared" ca="1" si="2"/>
        <v>0.14194201024368908</v>
      </c>
      <c r="E71" s="20">
        <f t="shared" ca="1" si="6"/>
        <v>28.635392996936321</v>
      </c>
      <c r="F71">
        <f t="shared" ca="1" si="7"/>
        <v>877.50600914586619</v>
      </c>
      <c r="G71">
        <f t="shared" ca="1" si="3"/>
        <v>877</v>
      </c>
      <c r="H71">
        <v>1102</v>
      </c>
      <c r="I71">
        <v>888</v>
      </c>
      <c r="J71">
        <v>26</v>
      </c>
      <c r="K71">
        <f t="shared" ca="1" si="1"/>
        <v>-2.6353929969363215</v>
      </c>
      <c r="L71">
        <f t="shared" ca="1" si="4"/>
        <v>-0.10136126911293544</v>
      </c>
      <c r="S71" s="1">
        <v>43963</v>
      </c>
      <c r="T71" s="23">
        <v>888</v>
      </c>
    </row>
    <row r="72" spans="1:20" ht="21" x14ac:dyDescent="0.4">
      <c r="A72" s="18">
        <f t="shared" si="0"/>
        <v>0.16438356164383552</v>
      </c>
      <c r="B72" s="19">
        <f t="shared" ca="1" si="5"/>
        <v>0.4691661381644458</v>
      </c>
      <c r="C72" s="19">
        <f t="shared" ca="1" si="8"/>
        <v>-1.5176500556378125</v>
      </c>
      <c r="D72" s="19">
        <f t="shared" ca="1" si="2"/>
        <v>-1.0484839174733667</v>
      </c>
      <c r="E72" s="20">
        <f t="shared" ca="1" si="6"/>
        <v>27.586909079462956</v>
      </c>
      <c r="F72">
        <f t="shared" ca="1" si="7"/>
        <v>905.09291822532919</v>
      </c>
      <c r="G72">
        <f t="shared" ca="1" si="3"/>
        <v>905</v>
      </c>
      <c r="H72">
        <v>1134</v>
      </c>
      <c r="I72">
        <v>892</v>
      </c>
      <c r="J72">
        <v>4</v>
      </c>
      <c r="K72">
        <f t="shared" ca="1" si="1"/>
        <v>-23.586909079462956</v>
      </c>
      <c r="L72">
        <f t="shared" ca="1" si="4"/>
        <v>-5.8967272698657389</v>
      </c>
      <c r="S72" s="1">
        <v>43964</v>
      </c>
      <c r="T72" s="23">
        <v>892</v>
      </c>
    </row>
    <row r="73" spans="1:20" ht="21" x14ac:dyDescent="0.4">
      <c r="A73" s="18">
        <f t="shared" si="0"/>
        <v>0.16712328767123277</v>
      </c>
      <c r="B73" s="19">
        <f t="shared" ca="1" si="5"/>
        <v>0.47150332030571862</v>
      </c>
      <c r="C73" s="19">
        <f t="shared" ca="1" si="8"/>
        <v>1.5784784763037223</v>
      </c>
      <c r="D73" s="19">
        <f t="shared" ca="1" si="2"/>
        <v>2.0499817966094409</v>
      </c>
      <c r="E73" s="20">
        <f t="shared" ca="1" si="6"/>
        <v>29.636890876072396</v>
      </c>
      <c r="F73">
        <f t="shared" ca="1" si="7"/>
        <v>934.72980910140154</v>
      </c>
      <c r="G73">
        <f t="shared" ca="1" si="3"/>
        <v>934</v>
      </c>
      <c r="H73">
        <v>1167</v>
      </c>
      <c r="I73">
        <v>924</v>
      </c>
      <c r="J73">
        <v>32</v>
      </c>
      <c r="K73">
        <f t="shared" ca="1" si="1"/>
        <v>2.3631091239276039</v>
      </c>
      <c r="L73">
        <f t="shared" ca="1" si="4"/>
        <v>7.3847160122737621E-2</v>
      </c>
      <c r="S73" s="1">
        <v>43965</v>
      </c>
      <c r="T73" s="23">
        <v>924</v>
      </c>
    </row>
    <row r="74" spans="1:20" ht="21" x14ac:dyDescent="0.4">
      <c r="A74" s="18">
        <f t="shared" si="0"/>
        <v>0.16986301369863002</v>
      </c>
      <c r="B74" s="19">
        <f t="shared" ca="1" si="5"/>
        <v>0.45423924265088317</v>
      </c>
      <c r="C74" s="19">
        <f t="shared" ca="1" si="8"/>
        <v>-8.6674264107764076E-2</v>
      </c>
      <c r="D74" s="19">
        <f t="shared" ca="1" si="2"/>
        <v>0.36756497854311909</v>
      </c>
      <c r="E74" s="20">
        <f t="shared" ca="1" si="6"/>
        <v>30.004455854615514</v>
      </c>
      <c r="F74">
        <f t="shared" ca="1" si="7"/>
        <v>964.73426495601711</v>
      </c>
      <c r="G74">
        <f t="shared" ca="1" si="3"/>
        <v>964</v>
      </c>
      <c r="H74">
        <v>1198</v>
      </c>
      <c r="I74">
        <v>934</v>
      </c>
      <c r="J74">
        <v>10</v>
      </c>
      <c r="K74">
        <f t="shared" ca="1" si="1"/>
        <v>-20.004455854615514</v>
      </c>
      <c r="L74">
        <f t="shared" ca="1" si="4"/>
        <v>-2.0004455854615513</v>
      </c>
      <c r="S74" s="1">
        <v>43966</v>
      </c>
      <c r="T74" s="23">
        <v>934</v>
      </c>
    </row>
    <row r="75" spans="1:20" ht="21" x14ac:dyDescent="0.4">
      <c r="A75" s="18">
        <f t="shared" si="0"/>
        <v>0.17260273972602727</v>
      </c>
      <c r="B75" s="19">
        <f t="shared" ca="1" si="5"/>
        <v>0.48799373743889068</v>
      </c>
      <c r="C75" s="19">
        <f t="shared" ca="1" si="8"/>
        <v>-1.7298609799027873</v>
      </c>
      <c r="D75" s="19">
        <f t="shared" ca="1" si="2"/>
        <v>-1.2418672424638966</v>
      </c>
      <c r="E75" s="20">
        <f t="shared" ca="1" si="6"/>
        <v>28.762588612151617</v>
      </c>
      <c r="F75">
        <f t="shared" ca="1" si="7"/>
        <v>993.49685356816872</v>
      </c>
      <c r="G75">
        <f t="shared" ca="1" si="3"/>
        <v>993</v>
      </c>
      <c r="H75">
        <v>1230</v>
      </c>
      <c r="I75">
        <v>956</v>
      </c>
      <c r="J75">
        <v>22</v>
      </c>
      <c r="K75">
        <f t="shared" ca="1" si="1"/>
        <v>-6.7625886121516174</v>
      </c>
      <c r="L75">
        <f t="shared" ca="1" si="4"/>
        <v>-0.30739039146143715</v>
      </c>
      <c r="S75" s="1">
        <v>43967</v>
      </c>
      <c r="T75" s="23">
        <v>956</v>
      </c>
    </row>
    <row r="76" spans="1:20" ht="21" x14ac:dyDescent="0.4">
      <c r="A76" s="18">
        <f t="shared" si="0"/>
        <v>0.17534246575342452</v>
      </c>
      <c r="B76" s="19">
        <f t="shared" ca="1" si="5"/>
        <v>0.4940459717431212</v>
      </c>
      <c r="C76" s="19">
        <f t="shared" ca="1" si="8"/>
        <v>-0.36902756138215226</v>
      </c>
      <c r="D76" s="19">
        <f t="shared" ca="1" si="2"/>
        <v>0.12501841036096895</v>
      </c>
      <c r="E76" s="20">
        <f t="shared" ca="1" si="6"/>
        <v>28.887607022512586</v>
      </c>
      <c r="F76">
        <f t="shared" ca="1" si="7"/>
        <v>1022.3844605906813</v>
      </c>
      <c r="G76">
        <f t="shared" ca="1" si="3"/>
        <v>1022</v>
      </c>
      <c r="H76">
        <v>1260</v>
      </c>
      <c r="I76">
        <v>980</v>
      </c>
      <c r="J76">
        <v>24</v>
      </c>
      <c r="K76">
        <f t="shared" ca="1" si="1"/>
        <v>-4.8876070225125865</v>
      </c>
      <c r="L76">
        <f t="shared" ca="1" si="4"/>
        <v>-0.20365029260469111</v>
      </c>
      <c r="S76" s="1">
        <v>43968</v>
      </c>
      <c r="T76" s="23">
        <v>980</v>
      </c>
    </row>
    <row r="77" spans="1:20" ht="21" x14ac:dyDescent="0.4">
      <c r="A77" s="18">
        <f t="shared" ref="A77:A140" si="9">A76+$C$8</f>
        <v>0.17808219178082177</v>
      </c>
      <c r="B77" s="19">
        <f t="shared" ca="1" si="5"/>
        <v>0.4735976919425513</v>
      </c>
      <c r="C77" s="19">
        <f t="shared" ref="C77:C140" ca="1" si="10">_xlfn.NORM.INV(RAND(),0,1)*SQRT($C$8)*$C$6*SQRT(E76)</f>
        <v>-1.4775084543039925</v>
      </c>
      <c r="D77" s="19">
        <f t="shared" ca="1" si="2"/>
        <v>-1.0039107623614412</v>
      </c>
      <c r="E77" s="20">
        <f t="shared" ca="1" si="6"/>
        <v>27.883696260151144</v>
      </c>
      <c r="F77">
        <f t="shared" ca="1" si="7"/>
        <v>1050.2681568508324</v>
      </c>
      <c r="G77">
        <f t="shared" ca="1" si="3"/>
        <v>1050</v>
      </c>
      <c r="H77">
        <v>1291</v>
      </c>
      <c r="I77">
        <v>991</v>
      </c>
      <c r="J77">
        <v>11</v>
      </c>
      <c r="K77">
        <f t="shared" ref="K77:K140" ca="1" si="11">J77-E77</f>
        <v>-16.883696260151144</v>
      </c>
      <c r="L77">
        <f t="shared" ca="1" si="4"/>
        <v>-1.5348814781955584</v>
      </c>
      <c r="S77" s="1">
        <v>43969</v>
      </c>
      <c r="T77" s="23">
        <v>991</v>
      </c>
    </row>
    <row r="78" spans="1:20" ht="21" x14ac:dyDescent="0.4">
      <c r="A78" s="18">
        <f t="shared" si="9"/>
        <v>0.18082191780821902</v>
      </c>
      <c r="B78" s="19">
        <f t="shared" ca="1" si="5"/>
        <v>0.47565621426109767</v>
      </c>
      <c r="C78" s="19">
        <f t="shared" ca="1" si="10"/>
        <v>2.1352907693159486</v>
      </c>
      <c r="D78" s="19">
        <f t="shared" ref="D78:D141" ca="1" si="12">C78+B78</f>
        <v>2.6109469835770462</v>
      </c>
      <c r="E78" s="20">
        <f t="shared" ref="E78:E141" ca="1" si="13">D78+E77</f>
        <v>30.494643243728191</v>
      </c>
      <c r="F78">
        <f t="shared" ca="1" si="7"/>
        <v>1080.7628000945606</v>
      </c>
      <c r="G78">
        <f t="shared" ref="G78:G141" ca="1" si="14">INT(F78)</f>
        <v>1080</v>
      </c>
      <c r="H78">
        <v>1322</v>
      </c>
      <c r="I78">
        <v>1022</v>
      </c>
      <c r="J78">
        <v>31</v>
      </c>
      <c r="K78">
        <f t="shared" ca="1" si="11"/>
        <v>0.50535675627180865</v>
      </c>
      <c r="L78">
        <f t="shared" ref="L78:L141" ca="1" si="15">(J78-E78)/J78</f>
        <v>1.6301830847477699E-2</v>
      </c>
      <c r="S78" s="1">
        <v>43970</v>
      </c>
      <c r="T78" s="23">
        <v>1022</v>
      </c>
    </row>
    <row r="79" spans="1:20" ht="21" x14ac:dyDescent="0.4">
      <c r="A79" s="18">
        <f t="shared" si="9"/>
        <v>0.18356164383561627</v>
      </c>
      <c r="B79" s="19">
        <f t="shared" ref="B79:B142" ca="1" si="16">$C$7*$C$8*E77</f>
        <v>0.45912606718769416</v>
      </c>
      <c r="C79" s="19">
        <f t="shared" ca="1" si="10"/>
        <v>-2.1316458864816541</v>
      </c>
      <c r="D79" s="19">
        <f t="shared" ca="1" si="12"/>
        <v>-1.6725198192939599</v>
      </c>
      <c r="E79" s="20">
        <f t="shared" ca="1" si="13"/>
        <v>28.822123424434231</v>
      </c>
      <c r="F79">
        <f t="shared" ref="F79:F142" ca="1" si="17">F78+E79</f>
        <v>1109.5849235189949</v>
      </c>
      <c r="G79">
        <f t="shared" ca="1" si="14"/>
        <v>1109</v>
      </c>
      <c r="H79">
        <v>1354</v>
      </c>
      <c r="I79">
        <v>1027</v>
      </c>
      <c r="J79">
        <v>5</v>
      </c>
      <c r="K79">
        <f t="shared" ca="1" si="11"/>
        <v>-23.822123424434231</v>
      </c>
      <c r="L79">
        <f t="shared" ca="1" si="15"/>
        <v>-4.7644246848868459</v>
      </c>
      <c r="S79" s="1">
        <v>43971</v>
      </c>
      <c r="T79" s="23">
        <v>1027</v>
      </c>
    </row>
    <row r="80" spans="1:20" ht="21" x14ac:dyDescent="0.4">
      <c r="A80" s="18">
        <f t="shared" si="9"/>
        <v>0.18630136986301352</v>
      </c>
      <c r="B80" s="19">
        <f t="shared" ca="1" si="16"/>
        <v>0.50211727642412718</v>
      </c>
      <c r="C80" s="19">
        <f t="shared" ca="1" si="10"/>
        <v>-0.73617657974231654</v>
      </c>
      <c r="D80" s="19">
        <f t="shared" ca="1" si="12"/>
        <v>-0.23405930331818936</v>
      </c>
      <c r="E80" s="20">
        <f t="shared" ca="1" si="13"/>
        <v>28.588064121116041</v>
      </c>
      <c r="F80">
        <f t="shared" ca="1" si="17"/>
        <v>1138.1729876401109</v>
      </c>
      <c r="G80">
        <f t="shared" ca="1" si="14"/>
        <v>1138</v>
      </c>
      <c r="H80">
        <v>1381</v>
      </c>
      <c r="I80">
        <v>1047</v>
      </c>
      <c r="J80">
        <v>20</v>
      </c>
      <c r="K80">
        <f t="shared" ca="1" si="11"/>
        <v>-8.5880641211160409</v>
      </c>
      <c r="L80">
        <f t="shared" ca="1" si="15"/>
        <v>-0.42940320605580207</v>
      </c>
      <c r="S80" s="1">
        <v>43972</v>
      </c>
      <c r="T80" s="23">
        <v>1047</v>
      </c>
    </row>
    <row r="81" spans="1:20" ht="21" x14ac:dyDescent="0.4">
      <c r="A81" s="18">
        <f t="shared" si="9"/>
        <v>0.18904109589041077</v>
      </c>
      <c r="B81" s="19">
        <f t="shared" ca="1" si="16"/>
        <v>0.4745779774817801</v>
      </c>
      <c r="C81" s="19">
        <f t="shared" ca="1" si="10"/>
        <v>1.4632581624980823</v>
      </c>
      <c r="D81" s="19">
        <f t="shared" ca="1" si="12"/>
        <v>1.9378361399798623</v>
      </c>
      <c r="E81" s="20">
        <f t="shared" ca="1" si="13"/>
        <v>30.525900261095902</v>
      </c>
      <c r="F81">
        <f t="shared" ca="1" si="17"/>
        <v>1168.6988879012069</v>
      </c>
      <c r="G81">
        <f t="shared" ca="1" si="14"/>
        <v>1168</v>
      </c>
      <c r="H81">
        <v>1411</v>
      </c>
      <c r="I81">
        <v>1067</v>
      </c>
      <c r="J81">
        <v>20</v>
      </c>
      <c r="K81">
        <f t="shared" ca="1" si="11"/>
        <v>-10.525900261095902</v>
      </c>
      <c r="L81">
        <f t="shared" ca="1" si="15"/>
        <v>-0.52629501305479509</v>
      </c>
      <c r="S81" s="1">
        <v>43973</v>
      </c>
      <c r="T81" s="23">
        <v>1067</v>
      </c>
    </row>
    <row r="82" spans="1:20" ht="21" x14ac:dyDescent="0.4">
      <c r="A82" s="18">
        <f t="shared" si="9"/>
        <v>0.19178082191780801</v>
      </c>
      <c r="B82" s="19">
        <f t="shared" ca="1" si="16"/>
        <v>0.47072401470659564</v>
      </c>
      <c r="C82" s="19">
        <f t="shared" ca="1" si="10"/>
        <v>-1.7517063503513111</v>
      </c>
      <c r="D82" s="19">
        <f t="shared" ca="1" si="12"/>
        <v>-1.2809823356447154</v>
      </c>
      <c r="E82" s="20">
        <f t="shared" ca="1" si="13"/>
        <v>29.244917925451187</v>
      </c>
      <c r="F82">
        <f t="shared" ca="1" si="17"/>
        <v>1197.943805826658</v>
      </c>
      <c r="G82">
        <f t="shared" ca="1" si="14"/>
        <v>1197</v>
      </c>
      <c r="H82">
        <v>1445</v>
      </c>
      <c r="I82">
        <v>1088</v>
      </c>
      <c r="J82">
        <v>21</v>
      </c>
      <c r="K82">
        <f t="shared" ca="1" si="11"/>
        <v>-8.2449179254511868</v>
      </c>
      <c r="L82">
        <f t="shared" ca="1" si="15"/>
        <v>-0.39261513930719938</v>
      </c>
      <c r="S82" s="1">
        <v>43974</v>
      </c>
      <c r="T82" s="23">
        <v>1088</v>
      </c>
    </row>
    <row r="83" spans="1:20" ht="21" x14ac:dyDescent="0.4">
      <c r="A83" s="18">
        <f t="shared" si="9"/>
        <v>0.19452054794520526</v>
      </c>
      <c r="B83" s="19">
        <f t="shared" ca="1" si="16"/>
        <v>0.5026319467648942</v>
      </c>
      <c r="C83" s="19">
        <f t="shared" ca="1" si="10"/>
        <v>1.5119323257151014</v>
      </c>
      <c r="D83" s="19">
        <f t="shared" ca="1" si="12"/>
        <v>2.0145642724799955</v>
      </c>
      <c r="E83" s="20">
        <f t="shared" ca="1" si="13"/>
        <v>31.259482197931181</v>
      </c>
      <c r="F83">
        <f t="shared" ca="1" si="17"/>
        <v>1229.2032880245893</v>
      </c>
      <c r="G83">
        <f t="shared" ca="1" si="14"/>
        <v>1229</v>
      </c>
      <c r="H83">
        <v>1484</v>
      </c>
      <c r="I83">
        <v>1140</v>
      </c>
      <c r="J83">
        <v>52</v>
      </c>
      <c r="K83">
        <f t="shared" ca="1" si="11"/>
        <v>20.740517802068819</v>
      </c>
      <c r="L83">
        <f t="shared" ca="1" si="15"/>
        <v>0.39885611157824652</v>
      </c>
      <c r="S83" s="1">
        <v>43975</v>
      </c>
      <c r="T83" s="23">
        <v>1140</v>
      </c>
    </row>
    <row r="84" spans="1:20" ht="21" x14ac:dyDescent="0.4">
      <c r="A84" s="18">
        <f t="shared" si="9"/>
        <v>0.19726027397260251</v>
      </c>
      <c r="B84" s="19">
        <f t="shared" ca="1" si="16"/>
        <v>0.48153960748482638</v>
      </c>
      <c r="C84" s="19">
        <f t="shared" ca="1" si="10"/>
        <v>1.3665006926244447</v>
      </c>
      <c r="D84" s="19">
        <f t="shared" ca="1" si="12"/>
        <v>1.8480403001092711</v>
      </c>
      <c r="E84" s="20">
        <f t="shared" ca="1" si="13"/>
        <v>33.107522498040453</v>
      </c>
      <c r="F84">
        <f t="shared" ca="1" si="17"/>
        <v>1262.3108105226297</v>
      </c>
      <c r="G84">
        <f t="shared" ca="1" si="14"/>
        <v>1262</v>
      </c>
      <c r="H84">
        <v>1527</v>
      </c>
      <c r="I84">
        <v>1181</v>
      </c>
      <c r="J84">
        <v>41</v>
      </c>
      <c r="K84">
        <f t="shared" ca="1" si="11"/>
        <v>7.8924775019595472</v>
      </c>
      <c r="L84">
        <f t="shared" ca="1" si="15"/>
        <v>0.19249945126730603</v>
      </c>
      <c r="S84" s="1">
        <v>43976</v>
      </c>
      <c r="T84" s="23">
        <v>1181</v>
      </c>
    </row>
    <row r="85" spans="1:20" ht="21" x14ac:dyDescent="0.4">
      <c r="A85" s="18">
        <f t="shared" si="9"/>
        <v>0.19999999999999976</v>
      </c>
      <c r="B85" s="19">
        <f t="shared" ca="1" si="16"/>
        <v>0.51471092605360658</v>
      </c>
      <c r="C85" s="19">
        <f t="shared" ca="1" si="10"/>
        <v>-1.4985080349301885</v>
      </c>
      <c r="D85" s="19">
        <f t="shared" ca="1" si="12"/>
        <v>-0.98379710887658189</v>
      </c>
      <c r="E85" s="20">
        <f t="shared" ca="1" si="13"/>
        <v>32.123725389163873</v>
      </c>
      <c r="F85">
        <f t="shared" ca="1" si="17"/>
        <v>1294.4345359117935</v>
      </c>
      <c r="G85">
        <f t="shared" ca="1" si="14"/>
        <v>1294</v>
      </c>
      <c r="H85">
        <v>1571</v>
      </c>
      <c r="I85">
        <v>1318</v>
      </c>
      <c r="J85">
        <v>137</v>
      </c>
      <c r="K85">
        <f t="shared" ca="1" si="11"/>
        <v>104.87627461083613</v>
      </c>
      <c r="L85">
        <f t="shared" ca="1" si="15"/>
        <v>0.76552025263384038</v>
      </c>
      <c r="S85" s="1">
        <v>43977</v>
      </c>
      <c r="T85" s="23">
        <v>1318</v>
      </c>
    </row>
    <row r="86" spans="1:20" ht="21" x14ac:dyDescent="0.4">
      <c r="A86" s="18">
        <f t="shared" si="9"/>
        <v>0.20273972602739701</v>
      </c>
      <c r="B86" s="19">
        <f t="shared" ca="1" si="16"/>
        <v>0.54514030195403596</v>
      </c>
      <c r="C86" s="19">
        <f t="shared" ca="1" si="10"/>
        <v>1.0521702554153243</v>
      </c>
      <c r="D86" s="19">
        <f t="shared" ca="1" si="12"/>
        <v>1.5973105573693602</v>
      </c>
      <c r="E86" s="20">
        <f t="shared" ca="1" si="13"/>
        <v>33.721035946533235</v>
      </c>
      <c r="F86">
        <f t="shared" ca="1" si="17"/>
        <v>1328.1555718583268</v>
      </c>
      <c r="G86">
        <f t="shared" ca="1" si="14"/>
        <v>1328</v>
      </c>
      <c r="H86">
        <v>1613</v>
      </c>
      <c r="I86">
        <v>1468</v>
      </c>
      <c r="J86">
        <v>150</v>
      </c>
      <c r="K86">
        <f t="shared" ca="1" si="11"/>
        <v>116.27896405346677</v>
      </c>
      <c r="L86">
        <f t="shared" ca="1" si="15"/>
        <v>0.7751930936897784</v>
      </c>
      <c r="S86" s="1">
        <v>43978</v>
      </c>
      <c r="T86" s="23">
        <v>1468</v>
      </c>
    </row>
    <row r="87" spans="1:20" ht="21" x14ac:dyDescent="0.4">
      <c r="A87" s="18">
        <f t="shared" si="9"/>
        <v>0.20547945205479426</v>
      </c>
      <c r="B87" s="19">
        <f t="shared" ca="1" si="16"/>
        <v>0.5289413413393832</v>
      </c>
      <c r="C87" s="19">
        <f t="shared" ca="1" si="10"/>
        <v>-0.13035783158457778</v>
      </c>
      <c r="D87" s="19">
        <f t="shared" ca="1" si="12"/>
        <v>0.39858350975480539</v>
      </c>
      <c r="E87" s="20">
        <f t="shared" ca="1" si="13"/>
        <v>34.119619456288042</v>
      </c>
      <c r="F87">
        <f t="shared" ca="1" si="17"/>
        <v>1362.2751913146149</v>
      </c>
      <c r="G87">
        <f t="shared" ca="1" si="14"/>
        <v>1362</v>
      </c>
      <c r="H87">
        <v>1660</v>
      </c>
      <c r="I87">
        <v>1529</v>
      </c>
      <c r="J87">
        <v>61</v>
      </c>
      <c r="K87">
        <f t="shared" ca="1" si="11"/>
        <v>26.880380543711958</v>
      </c>
      <c r="L87">
        <f t="shared" ca="1" si="15"/>
        <v>0.44066197612642555</v>
      </c>
      <c r="S87" s="1">
        <v>43979</v>
      </c>
      <c r="T87" s="23">
        <v>1529</v>
      </c>
    </row>
    <row r="88" spans="1:20" ht="21" x14ac:dyDescent="0.4">
      <c r="A88" s="18">
        <f t="shared" si="9"/>
        <v>0.20821917808219151</v>
      </c>
      <c r="B88" s="19">
        <f t="shared" ca="1" si="16"/>
        <v>0.55524226311962943</v>
      </c>
      <c r="C88" s="19">
        <f t="shared" ca="1" si="10"/>
        <v>3.5820137257142952</v>
      </c>
      <c r="D88" s="19">
        <f t="shared" ca="1" si="12"/>
        <v>4.1372559888339246</v>
      </c>
      <c r="E88" s="20">
        <f t="shared" ca="1" si="13"/>
        <v>38.256875445121963</v>
      </c>
      <c r="F88">
        <f t="shared" ca="1" si="17"/>
        <v>1400.5320667597368</v>
      </c>
      <c r="G88">
        <f t="shared" ca="1" si="14"/>
        <v>1400</v>
      </c>
      <c r="H88">
        <v>1704</v>
      </c>
      <c r="I88">
        <v>1557</v>
      </c>
      <c r="J88">
        <v>28</v>
      </c>
      <c r="K88">
        <f t="shared" ca="1" si="11"/>
        <v>-10.256875445121963</v>
      </c>
      <c r="L88">
        <f t="shared" ca="1" si="15"/>
        <v>-0.36631698018292724</v>
      </c>
      <c r="S88" s="1">
        <v>43980</v>
      </c>
      <c r="T88" s="23">
        <v>1557</v>
      </c>
    </row>
    <row r="89" spans="1:20" ht="21" x14ac:dyDescent="0.4">
      <c r="A89" s="18">
        <f t="shared" si="9"/>
        <v>0.21095890410958876</v>
      </c>
      <c r="B89" s="19">
        <f t="shared" ca="1" si="16"/>
        <v>0.56180524091038664</v>
      </c>
      <c r="C89" s="19">
        <f t="shared" ca="1" si="10"/>
        <v>2.4612859763266437</v>
      </c>
      <c r="D89" s="19">
        <f t="shared" ca="1" si="12"/>
        <v>3.0230912172370301</v>
      </c>
      <c r="E89" s="20">
        <f t="shared" ca="1" si="13"/>
        <v>41.279966662358994</v>
      </c>
      <c r="F89">
        <f t="shared" ca="1" si="17"/>
        <v>1441.8120334220957</v>
      </c>
      <c r="G89">
        <f t="shared" ca="1" si="14"/>
        <v>1441</v>
      </c>
      <c r="H89">
        <v>1749</v>
      </c>
      <c r="I89">
        <v>1612</v>
      </c>
      <c r="J89">
        <v>55</v>
      </c>
      <c r="K89">
        <f t="shared" ca="1" si="11"/>
        <v>13.720033337641006</v>
      </c>
      <c r="L89">
        <f t="shared" ca="1" si="15"/>
        <v>0.24945515159347284</v>
      </c>
      <c r="S89" s="1">
        <v>43981</v>
      </c>
      <c r="T89" s="23">
        <v>1612</v>
      </c>
    </row>
    <row r="90" spans="1:20" ht="21" x14ac:dyDescent="0.4">
      <c r="A90" s="18">
        <f t="shared" si="9"/>
        <v>0.21369863013698601</v>
      </c>
      <c r="B90" s="19">
        <f t="shared" ca="1" si="16"/>
        <v>0.62992827787721373</v>
      </c>
      <c r="C90" s="19">
        <f t="shared" ca="1" si="10"/>
        <v>4.5551313676987037</v>
      </c>
      <c r="D90" s="19">
        <f t="shared" ca="1" si="12"/>
        <v>5.185059645575917</v>
      </c>
      <c r="E90" s="20">
        <f t="shared" ca="1" si="13"/>
        <v>46.465026307934913</v>
      </c>
      <c r="F90">
        <f t="shared" ca="1" si="17"/>
        <v>1488.2770597300307</v>
      </c>
      <c r="G90">
        <f t="shared" ca="1" si="14"/>
        <v>1488</v>
      </c>
      <c r="H90">
        <v>1795</v>
      </c>
      <c r="I90">
        <v>1632</v>
      </c>
      <c r="J90">
        <v>20</v>
      </c>
      <c r="K90">
        <f t="shared" ca="1" si="11"/>
        <v>-26.465026307934913</v>
      </c>
      <c r="L90">
        <f t="shared" ca="1" si="15"/>
        <v>-1.3232513153967456</v>
      </c>
      <c r="S90" s="1">
        <v>43982</v>
      </c>
      <c r="T90" s="23">
        <v>1632</v>
      </c>
    </row>
    <row r="91" spans="1:20" ht="21" x14ac:dyDescent="0.4">
      <c r="A91" s="18">
        <f t="shared" si="9"/>
        <v>0.21643835616438326</v>
      </c>
      <c r="B91" s="19">
        <f t="shared" ca="1" si="16"/>
        <v>0.67970575244048648</v>
      </c>
      <c r="C91" s="19">
        <f t="shared" ca="1" si="10"/>
        <v>5.7987423013121955</v>
      </c>
      <c r="D91" s="19">
        <f t="shared" ca="1" si="12"/>
        <v>6.4784480537526816</v>
      </c>
      <c r="E91" s="20">
        <f t="shared" ca="1" si="13"/>
        <v>52.943474361687592</v>
      </c>
      <c r="F91">
        <f t="shared" ca="1" si="17"/>
        <v>1541.2205340917183</v>
      </c>
      <c r="G91">
        <f t="shared" ca="1" si="14"/>
        <v>1541</v>
      </c>
      <c r="H91">
        <v>1843</v>
      </c>
      <c r="I91">
        <v>1642</v>
      </c>
      <c r="J91">
        <v>10</v>
      </c>
      <c r="K91">
        <f t="shared" ca="1" si="11"/>
        <v>-42.943474361687592</v>
      </c>
      <c r="L91">
        <f t="shared" ca="1" si="15"/>
        <v>-4.294347436168759</v>
      </c>
      <c r="S91" s="1">
        <v>43983</v>
      </c>
      <c r="T91" s="23">
        <v>1642</v>
      </c>
    </row>
    <row r="92" spans="1:20" ht="21" x14ac:dyDescent="0.4">
      <c r="A92" s="18">
        <f t="shared" si="9"/>
        <v>0.2191780821917805</v>
      </c>
      <c r="B92" s="19">
        <f t="shared" ca="1" si="16"/>
        <v>0.76508166605668171</v>
      </c>
      <c r="C92" s="19">
        <f t="shared" ca="1" si="10"/>
        <v>0.50359475992311475</v>
      </c>
      <c r="D92" s="19">
        <f t="shared" ca="1" si="12"/>
        <v>1.2686764259797965</v>
      </c>
      <c r="E92" s="20">
        <f t="shared" ca="1" si="13"/>
        <v>54.21215078766739</v>
      </c>
      <c r="F92">
        <f t="shared" ca="1" si="17"/>
        <v>1595.4326848793858</v>
      </c>
      <c r="G92">
        <f t="shared" ca="1" si="14"/>
        <v>1595</v>
      </c>
      <c r="H92">
        <v>1892</v>
      </c>
      <c r="I92">
        <v>1682</v>
      </c>
      <c r="J92">
        <v>40</v>
      </c>
      <c r="K92">
        <f t="shared" ca="1" si="11"/>
        <v>-14.21215078766739</v>
      </c>
      <c r="L92">
        <f t="shared" ca="1" si="15"/>
        <v>-0.35530376969168476</v>
      </c>
      <c r="S92" s="1">
        <v>43984</v>
      </c>
      <c r="T92" s="23">
        <v>1682</v>
      </c>
    </row>
    <row r="93" spans="1:20" ht="21" x14ac:dyDescent="0.4">
      <c r="A93" s="18">
        <f t="shared" si="9"/>
        <v>0.22191780821917775</v>
      </c>
      <c r="B93" s="19">
        <f t="shared" ca="1" si="16"/>
        <v>0.87175419428422585</v>
      </c>
      <c r="C93" s="19">
        <f t="shared" ca="1" si="10"/>
        <v>0.12933301848289047</v>
      </c>
      <c r="D93" s="19">
        <f t="shared" ca="1" si="12"/>
        <v>1.0010872127671164</v>
      </c>
      <c r="E93" s="20">
        <f t="shared" ca="1" si="13"/>
        <v>55.213238000434508</v>
      </c>
      <c r="F93">
        <f t="shared" ca="1" si="17"/>
        <v>1650.6459228798203</v>
      </c>
      <c r="G93">
        <f t="shared" ca="1" si="14"/>
        <v>1650</v>
      </c>
      <c r="H93">
        <v>1936</v>
      </c>
      <c r="I93">
        <v>1734</v>
      </c>
      <c r="J93">
        <v>52</v>
      </c>
      <c r="K93">
        <f t="shared" ca="1" si="11"/>
        <v>-3.213238000434508</v>
      </c>
      <c r="L93">
        <f t="shared" ca="1" si="15"/>
        <v>-6.1793038469894382E-2</v>
      </c>
      <c r="S93" s="1">
        <v>43985</v>
      </c>
      <c r="T93" s="23">
        <v>1734</v>
      </c>
    </row>
    <row r="94" spans="1:20" ht="21" x14ac:dyDescent="0.4">
      <c r="A94" s="18">
        <f t="shared" si="9"/>
        <v>0.224657534246575</v>
      </c>
      <c r="B94" s="19">
        <f t="shared" ca="1" si="16"/>
        <v>0.89264390749008493</v>
      </c>
      <c r="C94" s="19">
        <f t="shared" ca="1" si="10"/>
        <v>2.5345293354715412</v>
      </c>
      <c r="D94" s="19">
        <f t="shared" ca="1" si="12"/>
        <v>3.4271732429616262</v>
      </c>
      <c r="E94" s="20">
        <f t="shared" ca="1" si="13"/>
        <v>58.640411243396137</v>
      </c>
      <c r="F94">
        <f t="shared" ca="1" si="17"/>
        <v>1709.2863341232164</v>
      </c>
      <c r="G94">
        <f t="shared" ca="1" si="14"/>
        <v>1709</v>
      </c>
      <c r="H94">
        <v>1982</v>
      </c>
      <c r="I94">
        <v>1796</v>
      </c>
      <c r="J94">
        <v>62</v>
      </c>
      <c r="K94">
        <f t="shared" ca="1" si="11"/>
        <v>3.3595887566038627</v>
      </c>
      <c r="L94">
        <f t="shared" ca="1" si="15"/>
        <v>5.4186915429094561E-2</v>
      </c>
      <c r="S94" s="1">
        <v>43986</v>
      </c>
      <c r="T94" s="23">
        <v>1796</v>
      </c>
    </row>
    <row r="95" spans="1:20" ht="21" x14ac:dyDescent="0.4">
      <c r="A95" s="18">
        <f t="shared" si="9"/>
        <v>0.22739726027397225</v>
      </c>
      <c r="B95" s="19">
        <f t="shared" ca="1" si="16"/>
        <v>0.90912756269208606</v>
      </c>
      <c r="C95" s="19">
        <f t="shared" ca="1" si="10"/>
        <v>-3.2684617817607067</v>
      </c>
      <c r="D95" s="19">
        <f t="shared" ca="1" si="12"/>
        <v>-2.3593342190686206</v>
      </c>
      <c r="E95" s="20">
        <f t="shared" ca="1" si="13"/>
        <v>56.281077024327516</v>
      </c>
      <c r="F95">
        <f t="shared" ca="1" si="17"/>
        <v>1765.5674111475439</v>
      </c>
      <c r="G95">
        <f t="shared" ca="1" si="14"/>
        <v>1765</v>
      </c>
      <c r="H95">
        <v>2030</v>
      </c>
      <c r="I95">
        <v>1800</v>
      </c>
      <c r="J95">
        <v>4</v>
      </c>
      <c r="K95">
        <f t="shared" ca="1" si="11"/>
        <v>-52.281077024327516</v>
      </c>
      <c r="L95">
        <f t="shared" ca="1" si="15"/>
        <v>-13.070269256081879</v>
      </c>
      <c r="S95" s="1">
        <v>43987</v>
      </c>
      <c r="T95" s="23">
        <v>1800</v>
      </c>
    </row>
    <row r="96" spans="1:20" ht="21" x14ac:dyDescent="0.4">
      <c r="A96" s="18">
        <f t="shared" si="9"/>
        <v>0.2301369863013695</v>
      </c>
      <c r="B96" s="19">
        <f t="shared" ca="1" si="16"/>
        <v>0.96555855225427611</v>
      </c>
      <c r="C96" s="19">
        <f t="shared" ca="1" si="10"/>
        <v>0.69537994200125186</v>
      </c>
      <c r="D96" s="19">
        <f t="shared" ca="1" si="12"/>
        <v>1.6609384942555279</v>
      </c>
      <c r="E96" s="20">
        <f t="shared" ca="1" si="13"/>
        <v>57.942015518583041</v>
      </c>
      <c r="F96">
        <f t="shared" ca="1" si="17"/>
        <v>1823.509426666127</v>
      </c>
      <c r="G96">
        <f t="shared" ca="1" si="14"/>
        <v>1823</v>
      </c>
      <c r="H96">
        <v>2079</v>
      </c>
      <c r="I96">
        <v>1813</v>
      </c>
      <c r="J96">
        <v>13</v>
      </c>
      <c r="K96">
        <f t="shared" ca="1" si="11"/>
        <v>-44.942015518583041</v>
      </c>
      <c r="L96">
        <f t="shared" ca="1" si="15"/>
        <v>-3.4570781168140803</v>
      </c>
      <c r="S96" s="1">
        <v>43988</v>
      </c>
      <c r="T96" s="23">
        <v>1813</v>
      </c>
    </row>
    <row r="97" spans="1:20" ht="21" x14ac:dyDescent="0.4">
      <c r="A97" s="18">
        <f t="shared" si="9"/>
        <v>0.23287671232876675</v>
      </c>
      <c r="B97" s="19">
        <f t="shared" ca="1" si="16"/>
        <v>0.92671033675673531</v>
      </c>
      <c r="C97" s="19">
        <f t="shared" ca="1" si="10"/>
        <v>-1.1224223304686234</v>
      </c>
      <c r="D97" s="19">
        <f t="shared" ca="1" si="12"/>
        <v>-0.19571199371188808</v>
      </c>
      <c r="E97" s="20">
        <f t="shared" ca="1" si="13"/>
        <v>57.746303524871152</v>
      </c>
      <c r="F97">
        <f t="shared" ca="1" si="17"/>
        <v>1881.2557301909981</v>
      </c>
      <c r="G97">
        <f t="shared" ca="1" si="14"/>
        <v>1881</v>
      </c>
      <c r="H97">
        <v>2130</v>
      </c>
      <c r="I97">
        <v>1834</v>
      </c>
      <c r="J97">
        <v>21</v>
      </c>
      <c r="K97">
        <f t="shared" ca="1" si="11"/>
        <v>-36.746303524871152</v>
      </c>
      <c r="L97">
        <f t="shared" ca="1" si="15"/>
        <v>-1.7498239773748168</v>
      </c>
      <c r="S97" s="1">
        <v>43989</v>
      </c>
      <c r="T97" s="23">
        <v>1834</v>
      </c>
    </row>
    <row r="98" spans="1:20" ht="21" x14ac:dyDescent="0.4">
      <c r="A98" s="18">
        <f t="shared" si="9"/>
        <v>0.235616438356164</v>
      </c>
      <c r="B98" s="19">
        <f t="shared" ca="1" si="16"/>
        <v>0.95405894045666872</v>
      </c>
      <c r="C98" s="19">
        <f t="shared" ca="1" si="10"/>
        <v>-1.7457419684164879</v>
      </c>
      <c r="D98" s="19">
        <f t="shared" ca="1" si="12"/>
        <v>-0.79168302795981915</v>
      </c>
      <c r="E98" s="20">
        <f t="shared" ca="1" si="13"/>
        <v>56.954620496911332</v>
      </c>
      <c r="F98">
        <f t="shared" ca="1" si="17"/>
        <v>1938.2103506879093</v>
      </c>
      <c r="G98">
        <f t="shared" ca="1" si="14"/>
        <v>1938</v>
      </c>
      <c r="H98">
        <v>2183</v>
      </c>
      <c r="I98">
        <v>1856</v>
      </c>
      <c r="J98">
        <v>22</v>
      </c>
      <c r="K98">
        <f t="shared" ca="1" si="11"/>
        <v>-34.954620496911332</v>
      </c>
      <c r="L98">
        <f t="shared" ca="1" si="15"/>
        <v>-1.5888463862232423</v>
      </c>
      <c r="S98" s="1">
        <v>43990</v>
      </c>
      <c r="T98" s="23">
        <v>1856</v>
      </c>
    </row>
    <row r="99" spans="1:20" ht="21" x14ac:dyDescent="0.4">
      <c r="A99" s="18">
        <f t="shared" si="9"/>
        <v>0.23835616438356125</v>
      </c>
      <c r="B99" s="19">
        <f t="shared" ca="1" si="16"/>
        <v>0.95083639502596062</v>
      </c>
      <c r="C99" s="19">
        <f t="shared" ca="1" si="10"/>
        <v>4.1145306068747418</v>
      </c>
      <c r="D99" s="19">
        <f t="shared" ca="1" si="12"/>
        <v>5.065367001900702</v>
      </c>
      <c r="E99" s="20">
        <f t="shared" ca="1" si="13"/>
        <v>62.019987498812036</v>
      </c>
      <c r="F99">
        <f t="shared" ca="1" si="17"/>
        <v>2000.2303381867214</v>
      </c>
      <c r="G99">
        <f t="shared" ca="1" si="14"/>
        <v>2000</v>
      </c>
      <c r="H99">
        <v>2231</v>
      </c>
      <c r="I99">
        <v>1858</v>
      </c>
      <c r="J99">
        <v>2</v>
      </c>
      <c r="K99">
        <f t="shared" ca="1" si="11"/>
        <v>-60.019987498812036</v>
      </c>
      <c r="L99">
        <f t="shared" ca="1" si="15"/>
        <v>-30.009993749406018</v>
      </c>
      <c r="S99" s="1">
        <v>43991</v>
      </c>
      <c r="T99" s="23">
        <v>1858</v>
      </c>
    </row>
    <row r="100" spans="1:20" ht="21" x14ac:dyDescent="0.4">
      <c r="A100" s="18">
        <f t="shared" si="9"/>
        <v>0.2410958904109585</v>
      </c>
      <c r="B100" s="19">
        <f t="shared" ca="1" si="16"/>
        <v>0.93780073749708792</v>
      </c>
      <c r="C100" s="19">
        <f t="shared" ca="1" si="10"/>
        <v>-3.5312683133629887</v>
      </c>
      <c r="D100" s="19">
        <f t="shared" ca="1" si="12"/>
        <v>-2.5934675758659007</v>
      </c>
      <c r="E100" s="20">
        <f t="shared" ca="1" si="13"/>
        <v>59.426519922946134</v>
      </c>
      <c r="F100">
        <f t="shared" ca="1" si="17"/>
        <v>2059.6568581096676</v>
      </c>
      <c r="G100">
        <f t="shared" ca="1" si="14"/>
        <v>2059</v>
      </c>
      <c r="H100">
        <v>2281</v>
      </c>
      <c r="I100">
        <v>1868</v>
      </c>
      <c r="J100">
        <v>10</v>
      </c>
      <c r="K100">
        <f t="shared" ca="1" si="11"/>
        <v>-49.426519922946134</v>
      </c>
      <c r="L100">
        <f t="shared" ca="1" si="15"/>
        <v>-4.9426519922946133</v>
      </c>
      <c r="S100" s="1">
        <v>43992</v>
      </c>
      <c r="T100" s="23">
        <v>1868</v>
      </c>
    </row>
    <row r="101" spans="1:20" ht="21" x14ac:dyDescent="0.4">
      <c r="A101" s="18">
        <f t="shared" si="9"/>
        <v>0.24383561643835575</v>
      </c>
      <c r="B101" s="19">
        <f t="shared" ca="1" si="16"/>
        <v>1.0212058215557818</v>
      </c>
      <c r="C101" s="19">
        <f t="shared" ca="1" si="10"/>
        <v>0.65496678115205575</v>
      </c>
      <c r="D101" s="19">
        <f t="shared" ca="1" si="12"/>
        <v>1.6761726027078376</v>
      </c>
      <c r="E101" s="20">
        <f t="shared" ca="1" si="13"/>
        <v>61.102692525653971</v>
      </c>
      <c r="F101">
        <f t="shared" ca="1" si="17"/>
        <v>2120.7595506353214</v>
      </c>
      <c r="G101">
        <f t="shared" ca="1" si="14"/>
        <v>2120</v>
      </c>
      <c r="H101">
        <v>2330</v>
      </c>
      <c r="I101">
        <v>1876</v>
      </c>
      <c r="J101">
        <v>8</v>
      </c>
      <c r="K101">
        <f t="shared" ca="1" si="11"/>
        <v>-53.102692525653971</v>
      </c>
      <c r="L101">
        <f t="shared" ca="1" si="15"/>
        <v>-6.6378365657067464</v>
      </c>
      <c r="S101" s="1">
        <v>43993</v>
      </c>
      <c r="T101" s="23">
        <v>1876</v>
      </c>
    </row>
    <row r="102" spans="1:20" ht="21" x14ac:dyDescent="0.4">
      <c r="A102" s="18">
        <f t="shared" si="9"/>
        <v>0.24657534246575299</v>
      </c>
      <c r="B102" s="19">
        <f t="shared" ca="1" si="16"/>
        <v>0.97850242393672948</v>
      </c>
      <c r="C102" s="19">
        <f t="shared" ca="1" si="10"/>
        <v>0.41154861650870317</v>
      </c>
      <c r="D102" s="19">
        <f t="shared" ca="1" si="12"/>
        <v>1.3900510404454327</v>
      </c>
      <c r="E102" s="20">
        <f t="shared" ca="1" si="13"/>
        <v>62.492743566099406</v>
      </c>
      <c r="F102">
        <f t="shared" ca="1" si="17"/>
        <v>2183.2522942014207</v>
      </c>
      <c r="G102">
        <f t="shared" ca="1" si="14"/>
        <v>2183</v>
      </c>
      <c r="H102">
        <v>2383</v>
      </c>
      <c r="I102">
        <v>1879</v>
      </c>
      <c r="J102">
        <v>3</v>
      </c>
      <c r="K102">
        <f t="shared" ca="1" si="11"/>
        <v>-59.492743566099406</v>
      </c>
      <c r="L102">
        <f t="shared" ca="1" si="15"/>
        <v>-19.830914522033137</v>
      </c>
      <c r="S102" s="1">
        <v>43994</v>
      </c>
      <c r="T102" s="23">
        <v>1879</v>
      </c>
    </row>
    <row r="103" spans="1:20" ht="21" x14ac:dyDescent="0.4">
      <c r="A103" s="18">
        <f t="shared" si="9"/>
        <v>0.24931506849315024</v>
      </c>
      <c r="B103" s="19">
        <f t="shared" ca="1" si="16"/>
        <v>1.0061018687100831</v>
      </c>
      <c r="C103" s="19">
        <f t="shared" ca="1" si="10"/>
        <v>3.3545211509555255</v>
      </c>
      <c r="D103" s="19">
        <f t="shared" ca="1" si="12"/>
        <v>4.3606230196656082</v>
      </c>
      <c r="E103" s="20">
        <f t="shared" ca="1" si="13"/>
        <v>66.853366585765016</v>
      </c>
      <c r="F103">
        <f t="shared" ca="1" si="17"/>
        <v>2250.1056607871856</v>
      </c>
      <c r="G103">
        <f t="shared" ca="1" si="14"/>
        <v>2250</v>
      </c>
      <c r="H103">
        <v>2433</v>
      </c>
      <c r="I103">
        <v>1883</v>
      </c>
      <c r="J103">
        <v>4</v>
      </c>
      <c r="K103">
        <f t="shared" ca="1" si="11"/>
        <v>-62.853366585765016</v>
      </c>
      <c r="L103">
        <f t="shared" ca="1" si="15"/>
        <v>-15.713341646441254</v>
      </c>
      <c r="S103" s="1">
        <v>43995</v>
      </c>
      <c r="T103" s="23">
        <v>1883</v>
      </c>
    </row>
    <row r="104" spans="1:20" ht="21" x14ac:dyDescent="0.4">
      <c r="A104" s="18">
        <f t="shared" si="9"/>
        <v>0.25205479452054752</v>
      </c>
      <c r="B104" s="19">
        <f t="shared" ca="1" si="16"/>
        <v>1.0289901063897464</v>
      </c>
      <c r="C104" s="19">
        <f t="shared" ca="1" si="10"/>
        <v>-0.11112528210280508</v>
      </c>
      <c r="D104" s="19">
        <f t="shared" ca="1" si="12"/>
        <v>0.91786482428694138</v>
      </c>
      <c r="E104" s="20">
        <f t="shared" ca="1" si="13"/>
        <v>67.771231410051954</v>
      </c>
      <c r="F104">
        <f t="shared" ca="1" si="17"/>
        <v>2317.8768921972373</v>
      </c>
      <c r="G104">
        <f t="shared" ca="1" si="14"/>
        <v>2317</v>
      </c>
      <c r="H104">
        <v>2485</v>
      </c>
      <c r="I104">
        <v>1888</v>
      </c>
      <c r="J104">
        <v>5</v>
      </c>
      <c r="K104">
        <f t="shared" ca="1" si="11"/>
        <v>-62.771231410051954</v>
      </c>
      <c r="L104">
        <f t="shared" ca="1" si="15"/>
        <v>-12.554246282010391</v>
      </c>
      <c r="S104" s="1">
        <v>43996</v>
      </c>
      <c r="T104" s="23">
        <v>1888</v>
      </c>
    </row>
    <row r="105" spans="1:20" ht="21" x14ac:dyDescent="0.4">
      <c r="A105" s="18">
        <f t="shared" si="9"/>
        <v>0.25479452054794477</v>
      </c>
      <c r="B105" s="19">
        <f t="shared" ca="1" si="16"/>
        <v>1.100791049809446</v>
      </c>
      <c r="C105" s="19">
        <f t="shared" ca="1" si="10"/>
        <v>0.31474417363435592</v>
      </c>
      <c r="D105" s="19">
        <f t="shared" ca="1" si="12"/>
        <v>1.4155352234438019</v>
      </c>
      <c r="E105" s="20">
        <f t="shared" ca="1" si="13"/>
        <v>69.186766633495751</v>
      </c>
      <c r="F105">
        <f t="shared" ca="1" si="17"/>
        <v>2387.0636588307329</v>
      </c>
      <c r="G105">
        <f t="shared" ca="1" si="14"/>
        <v>2387</v>
      </c>
      <c r="H105">
        <v>2536</v>
      </c>
      <c r="I105">
        <v>1904</v>
      </c>
      <c r="J105">
        <v>16</v>
      </c>
      <c r="K105">
        <f t="shared" ca="1" si="11"/>
        <v>-53.186766633495751</v>
      </c>
      <c r="L105">
        <f t="shared" ca="1" si="15"/>
        <v>-3.3241729145934844</v>
      </c>
      <c r="S105" s="1">
        <v>43997</v>
      </c>
      <c r="T105" s="23">
        <v>1904</v>
      </c>
    </row>
    <row r="106" spans="1:20" ht="21" x14ac:dyDescent="0.4">
      <c r="A106" s="18">
        <f t="shared" si="9"/>
        <v>0.25753424657534202</v>
      </c>
      <c r="B106" s="19">
        <f t="shared" ca="1" si="16"/>
        <v>1.1159043856833213</v>
      </c>
      <c r="C106" s="19">
        <f t="shared" ca="1" si="10"/>
        <v>0.22047131173645987</v>
      </c>
      <c r="D106" s="19">
        <f t="shared" ca="1" si="12"/>
        <v>1.3363756974197811</v>
      </c>
      <c r="E106" s="20">
        <f t="shared" ca="1" si="13"/>
        <v>70.523142330915533</v>
      </c>
      <c r="F106">
        <f t="shared" ca="1" si="17"/>
        <v>2457.5868011616485</v>
      </c>
      <c r="G106">
        <f t="shared" ca="1" si="14"/>
        <v>2457</v>
      </c>
      <c r="H106">
        <v>2586</v>
      </c>
      <c r="I106">
        <v>1914</v>
      </c>
      <c r="J106">
        <v>10</v>
      </c>
      <c r="K106">
        <f t="shared" ca="1" si="11"/>
        <v>-60.523142330915533</v>
      </c>
      <c r="L106">
        <f t="shared" ca="1" si="15"/>
        <v>-6.0523142330915531</v>
      </c>
      <c r="S106" s="1">
        <v>43998</v>
      </c>
      <c r="T106" s="23">
        <v>1914</v>
      </c>
    </row>
    <row r="107" spans="1:20" ht="21" x14ac:dyDescent="0.4">
      <c r="A107" s="18">
        <f t="shared" si="9"/>
        <v>0.26027397260273927</v>
      </c>
      <c r="B107" s="19">
        <f t="shared" ca="1" si="16"/>
        <v>1.1392122396364643</v>
      </c>
      <c r="C107" s="19">
        <f t="shared" ca="1" si="10"/>
        <v>1.1617995211382619</v>
      </c>
      <c r="D107" s="19">
        <f t="shared" ca="1" si="12"/>
        <v>2.3010117607747262</v>
      </c>
      <c r="E107" s="20">
        <f t="shared" ca="1" si="13"/>
        <v>72.824154091690261</v>
      </c>
      <c r="F107">
        <f t="shared" ca="1" si="17"/>
        <v>2530.4109552533387</v>
      </c>
      <c r="G107">
        <f t="shared" ca="1" si="14"/>
        <v>2530</v>
      </c>
      <c r="H107">
        <v>2637</v>
      </c>
      <c r="I107">
        <v>1923</v>
      </c>
      <c r="J107">
        <v>9</v>
      </c>
      <c r="K107">
        <f t="shared" ca="1" si="11"/>
        <v>-63.824154091690261</v>
      </c>
      <c r="L107">
        <f t="shared" ca="1" si="15"/>
        <v>-7.0915726768544731</v>
      </c>
      <c r="S107" s="1">
        <v>43999</v>
      </c>
      <c r="T107" s="23">
        <v>1923</v>
      </c>
    </row>
    <row r="108" spans="1:20" ht="21" x14ac:dyDescent="0.4">
      <c r="A108" s="18">
        <f t="shared" si="9"/>
        <v>0.26301369863013652</v>
      </c>
      <c r="B108" s="19">
        <f t="shared" ca="1" si="16"/>
        <v>1.1612166723528832</v>
      </c>
      <c r="C108" s="19">
        <f t="shared" ca="1" si="10"/>
        <v>0.48669292320275215</v>
      </c>
      <c r="D108" s="19">
        <f t="shared" ca="1" si="12"/>
        <v>1.6479095955556353</v>
      </c>
      <c r="E108" s="20">
        <f t="shared" ca="1" si="13"/>
        <v>74.472063687245893</v>
      </c>
      <c r="F108">
        <f t="shared" ca="1" si="17"/>
        <v>2604.8830189405844</v>
      </c>
      <c r="G108">
        <f t="shared" ca="1" si="14"/>
        <v>2604</v>
      </c>
      <c r="H108">
        <v>2694</v>
      </c>
      <c r="I108">
        <v>1945</v>
      </c>
      <c r="J108">
        <v>22</v>
      </c>
      <c r="K108">
        <f t="shared" ca="1" si="11"/>
        <v>-52.472063687245893</v>
      </c>
      <c r="L108">
        <f t="shared" ca="1" si="15"/>
        <v>-2.3850938039657223</v>
      </c>
      <c r="S108" s="1">
        <v>44000</v>
      </c>
      <c r="T108" s="23">
        <v>1945</v>
      </c>
    </row>
    <row r="109" spans="1:20" ht="21" x14ac:dyDescent="0.4">
      <c r="A109" s="18">
        <f t="shared" si="9"/>
        <v>0.26575342465753377</v>
      </c>
      <c r="B109" s="19">
        <f t="shared" ca="1" si="16"/>
        <v>1.1991045646330369</v>
      </c>
      <c r="C109" s="19">
        <f t="shared" ca="1" si="10"/>
        <v>-2.9472177102090318</v>
      </c>
      <c r="D109" s="19">
        <f t="shared" ca="1" si="12"/>
        <v>-1.7481131455759948</v>
      </c>
      <c r="E109" s="20">
        <f t="shared" ca="1" si="13"/>
        <v>72.723950541669893</v>
      </c>
      <c r="F109">
        <f t="shared" ca="1" si="17"/>
        <v>2677.6069694822545</v>
      </c>
      <c r="G109">
        <f t="shared" ca="1" si="14"/>
        <v>2677</v>
      </c>
      <c r="H109">
        <v>2752</v>
      </c>
      <c r="I109">
        <v>1949</v>
      </c>
      <c r="J109">
        <v>4</v>
      </c>
      <c r="K109">
        <f t="shared" ca="1" si="11"/>
        <v>-68.723950541669893</v>
      </c>
      <c r="L109">
        <f t="shared" ca="1" si="15"/>
        <v>-17.180987635417473</v>
      </c>
      <c r="S109" s="1">
        <v>44001</v>
      </c>
      <c r="T109" s="23">
        <v>1949</v>
      </c>
    </row>
    <row r="110" spans="1:20" ht="21" x14ac:dyDescent="0.4">
      <c r="A110" s="18">
        <f t="shared" si="9"/>
        <v>0.26849315068493101</v>
      </c>
      <c r="B110" s="19">
        <f t="shared" ca="1" si="16"/>
        <v>1.2262386376995831</v>
      </c>
      <c r="C110" s="19">
        <f t="shared" ca="1" si="10"/>
        <v>3.6223006109378124</v>
      </c>
      <c r="D110" s="19">
        <f t="shared" ca="1" si="12"/>
        <v>4.8485392486373957</v>
      </c>
      <c r="E110" s="20">
        <f t="shared" ca="1" si="13"/>
        <v>77.572489790307287</v>
      </c>
      <c r="F110">
        <f t="shared" ca="1" si="17"/>
        <v>2755.1794592725619</v>
      </c>
      <c r="G110">
        <f t="shared" ca="1" si="14"/>
        <v>2755</v>
      </c>
      <c r="H110">
        <v>2806</v>
      </c>
      <c r="I110">
        <v>1949</v>
      </c>
      <c r="J110">
        <v>0</v>
      </c>
      <c r="K110">
        <f t="shared" ca="1" si="11"/>
        <v>-77.572489790307287</v>
      </c>
      <c r="L110" t="e">
        <f t="shared" ca="1" si="15"/>
        <v>#DIV/0!</v>
      </c>
      <c r="S110" s="1">
        <v>44002</v>
      </c>
      <c r="T110" s="23">
        <v>1949</v>
      </c>
    </row>
    <row r="111" spans="1:20" ht="21" x14ac:dyDescent="0.4">
      <c r="A111" s="18">
        <f t="shared" si="9"/>
        <v>0.27123287671232826</v>
      </c>
      <c r="B111" s="19">
        <f t="shared" ca="1" si="16"/>
        <v>1.1974546376861261</v>
      </c>
      <c r="C111" s="19">
        <f t="shared" ca="1" si="10"/>
        <v>-3.8279876117598572</v>
      </c>
      <c r="D111" s="19">
        <f t="shared" ca="1" si="12"/>
        <v>-2.6305329740737311</v>
      </c>
      <c r="E111" s="20">
        <f t="shared" ca="1" si="13"/>
        <v>74.941956816233557</v>
      </c>
      <c r="F111">
        <f t="shared" ca="1" si="17"/>
        <v>2830.1214160887953</v>
      </c>
      <c r="G111">
        <f t="shared" ca="1" si="14"/>
        <v>2830</v>
      </c>
      <c r="H111">
        <v>2864</v>
      </c>
      <c r="I111">
        <v>1949</v>
      </c>
      <c r="J111">
        <v>0</v>
      </c>
      <c r="K111">
        <f t="shared" ca="1" si="11"/>
        <v>-74.941956816233557</v>
      </c>
      <c r="L111" t="e">
        <f t="shared" ca="1" si="15"/>
        <v>#DIV/0!</v>
      </c>
      <c r="S111" s="1">
        <v>44003</v>
      </c>
      <c r="T111" s="23">
        <v>1949</v>
      </c>
    </row>
    <row r="112" spans="1:20" ht="21" x14ac:dyDescent="0.4">
      <c r="A112" s="18">
        <f t="shared" si="9"/>
        <v>0.27397260273972551</v>
      </c>
      <c r="B112" s="19">
        <f t="shared" ca="1" si="16"/>
        <v>1.2772894894239639</v>
      </c>
      <c r="C112" s="19">
        <f t="shared" ca="1" si="10"/>
        <v>-1.2428492630735137</v>
      </c>
      <c r="D112" s="19">
        <f t="shared" ca="1" si="12"/>
        <v>3.4440226350450187E-2</v>
      </c>
      <c r="E112" s="20">
        <f t="shared" ca="1" si="13"/>
        <v>74.976397042584011</v>
      </c>
      <c r="F112">
        <f t="shared" ca="1" si="17"/>
        <v>2905.0978131313791</v>
      </c>
      <c r="G112">
        <f t="shared" ca="1" si="14"/>
        <v>2905</v>
      </c>
      <c r="H112">
        <v>2919</v>
      </c>
      <c r="I112">
        <v>1950</v>
      </c>
      <c r="J112">
        <v>1</v>
      </c>
      <c r="K112">
        <f t="shared" ca="1" si="11"/>
        <v>-73.976397042584011</v>
      </c>
      <c r="L112">
        <f t="shared" ca="1" si="15"/>
        <v>-73.976397042584011</v>
      </c>
      <c r="S112" s="1">
        <v>44004</v>
      </c>
      <c r="T112" s="23">
        <v>1950</v>
      </c>
    </row>
    <row r="113" spans="1:20" ht="21" x14ac:dyDescent="0.4">
      <c r="A113" s="18">
        <f t="shared" si="9"/>
        <v>0.27671232876712276</v>
      </c>
      <c r="B113" s="19">
        <f t="shared" ca="1" si="16"/>
        <v>1.2339757820974346</v>
      </c>
      <c r="C113" s="19">
        <f t="shared" ca="1" si="10"/>
        <v>4.2520011563512048</v>
      </c>
      <c r="D113" s="19">
        <f t="shared" ca="1" si="12"/>
        <v>5.4859769384486397</v>
      </c>
      <c r="E113" s="20">
        <f t="shared" ca="1" si="13"/>
        <v>80.462373981032655</v>
      </c>
      <c r="F113">
        <f t="shared" ca="1" si="17"/>
        <v>2985.5601871124118</v>
      </c>
      <c r="G113">
        <f t="shared" ca="1" si="14"/>
        <v>2985</v>
      </c>
      <c r="H113">
        <v>2977</v>
      </c>
      <c r="I113">
        <v>1990</v>
      </c>
      <c r="J113">
        <v>40</v>
      </c>
      <c r="K113">
        <f t="shared" ca="1" si="11"/>
        <v>-40.462373981032655</v>
      </c>
      <c r="L113">
        <f t="shared" ca="1" si="15"/>
        <v>-1.0115593495258164</v>
      </c>
      <c r="S113" s="1">
        <v>44005</v>
      </c>
      <c r="T113" s="23">
        <v>1990</v>
      </c>
    </row>
    <row r="114" spans="1:20" ht="21" x14ac:dyDescent="0.4">
      <c r="A114" s="18">
        <f t="shared" si="9"/>
        <v>0.27945205479452001</v>
      </c>
      <c r="B114" s="19">
        <f t="shared" ca="1" si="16"/>
        <v>1.2345428663724107</v>
      </c>
      <c r="C114" s="19">
        <f t="shared" ca="1" si="10"/>
        <v>-3.2106329280198325</v>
      </c>
      <c r="D114" s="19">
        <f t="shared" ca="1" si="12"/>
        <v>-1.9760900616474217</v>
      </c>
      <c r="E114" s="20">
        <f t="shared" ca="1" si="13"/>
        <v>78.48628391938523</v>
      </c>
      <c r="F114">
        <f t="shared" ca="1" si="17"/>
        <v>3064.046471031797</v>
      </c>
      <c r="G114">
        <f t="shared" ca="1" si="14"/>
        <v>3064</v>
      </c>
      <c r="H114">
        <v>3038</v>
      </c>
      <c r="I114">
        <v>2000</v>
      </c>
      <c r="J114">
        <v>10</v>
      </c>
      <c r="K114">
        <f t="shared" ca="1" si="11"/>
        <v>-68.48628391938523</v>
      </c>
      <c r="L114">
        <f t="shared" ca="1" si="15"/>
        <v>-6.8486283919385231</v>
      </c>
      <c r="S114" s="1">
        <v>44006</v>
      </c>
      <c r="T114" s="23">
        <v>2000</v>
      </c>
    </row>
    <row r="115" spans="1:20" ht="21" x14ac:dyDescent="0.4">
      <c r="A115" s="18">
        <f t="shared" si="9"/>
        <v>0.28219178082191726</v>
      </c>
      <c r="B115" s="19">
        <f t="shared" ca="1" si="16"/>
        <v>1.3248736099342637</v>
      </c>
      <c r="C115" s="19">
        <f t="shared" ca="1" si="10"/>
        <v>3.2456445414452335</v>
      </c>
      <c r="D115" s="19">
        <f t="shared" ca="1" si="12"/>
        <v>4.5705181513794972</v>
      </c>
      <c r="E115" s="20">
        <f t="shared" ca="1" si="13"/>
        <v>83.056802070764732</v>
      </c>
      <c r="F115">
        <f t="shared" ca="1" si="17"/>
        <v>3147.1032731025616</v>
      </c>
      <c r="G115">
        <f t="shared" ca="1" si="14"/>
        <v>3147</v>
      </c>
      <c r="H115">
        <v>3101</v>
      </c>
      <c r="I115">
        <v>2009</v>
      </c>
      <c r="J115">
        <v>9</v>
      </c>
      <c r="K115">
        <f t="shared" ca="1" si="11"/>
        <v>-74.056802070764732</v>
      </c>
      <c r="L115">
        <f t="shared" ca="1" si="15"/>
        <v>-8.2285335634183028</v>
      </c>
      <c r="S115" s="1">
        <v>44007</v>
      </c>
      <c r="T115" s="23">
        <v>2009</v>
      </c>
    </row>
    <row r="116" spans="1:20" ht="21" x14ac:dyDescent="0.4">
      <c r="A116" s="18">
        <f t="shared" si="9"/>
        <v>0.28493150684931451</v>
      </c>
      <c r="B116" s="19">
        <f t="shared" ca="1" si="16"/>
        <v>1.2923357982342609</v>
      </c>
      <c r="C116" s="19">
        <f t="shared" ca="1" si="10"/>
        <v>-0.84005336837960898</v>
      </c>
      <c r="D116" s="19">
        <f t="shared" ca="1" si="12"/>
        <v>0.45228242985465195</v>
      </c>
      <c r="E116" s="20">
        <f t="shared" ca="1" si="13"/>
        <v>83.50908450061938</v>
      </c>
      <c r="F116">
        <f t="shared" ca="1" si="17"/>
        <v>3230.612357603181</v>
      </c>
      <c r="G116">
        <f t="shared" ca="1" si="14"/>
        <v>3230</v>
      </c>
      <c r="H116">
        <v>3169</v>
      </c>
      <c r="I116">
        <v>2013</v>
      </c>
      <c r="J116">
        <v>4</v>
      </c>
      <c r="K116">
        <f t="shared" ca="1" si="11"/>
        <v>-79.50908450061938</v>
      </c>
      <c r="L116">
        <f t="shared" ca="1" si="15"/>
        <v>-19.877271125154845</v>
      </c>
      <c r="S116" s="1">
        <v>44008</v>
      </c>
      <c r="T116" s="23">
        <v>2013</v>
      </c>
    </row>
    <row r="117" spans="1:20" ht="21" x14ac:dyDescent="0.4">
      <c r="A117" s="18">
        <f t="shared" si="9"/>
        <v>0.28767123287671176</v>
      </c>
      <c r="B117" s="19">
        <f t="shared" ca="1" si="16"/>
        <v>1.3675928231377974</v>
      </c>
      <c r="C117" s="19">
        <f t="shared" ca="1" si="10"/>
        <v>-0.98148965386225373</v>
      </c>
      <c r="D117" s="19">
        <f t="shared" ca="1" si="12"/>
        <v>0.38610316927554367</v>
      </c>
      <c r="E117" s="20">
        <f t="shared" ca="1" si="13"/>
        <v>83.895187669894923</v>
      </c>
      <c r="F117">
        <f t="shared" ca="1" si="17"/>
        <v>3314.5075452730757</v>
      </c>
      <c r="G117">
        <f t="shared" ca="1" si="14"/>
        <v>3314</v>
      </c>
      <c r="H117">
        <v>3240</v>
      </c>
      <c r="I117">
        <v>2032</v>
      </c>
      <c r="J117">
        <v>19</v>
      </c>
      <c r="K117">
        <f t="shared" ca="1" si="11"/>
        <v>-64.895187669894923</v>
      </c>
      <c r="L117">
        <f t="shared" ca="1" si="15"/>
        <v>-3.4155361931523642</v>
      </c>
      <c r="S117" s="1">
        <v>44009</v>
      </c>
      <c r="T117" s="23">
        <v>2032</v>
      </c>
    </row>
    <row r="118" spans="1:20" ht="21" x14ac:dyDescent="0.4">
      <c r="A118" s="18">
        <f t="shared" si="9"/>
        <v>0.29041095890410901</v>
      </c>
      <c r="B118" s="19">
        <f t="shared" ca="1" si="16"/>
        <v>1.3750399941060889</v>
      </c>
      <c r="C118" s="19">
        <f t="shared" ca="1" si="10"/>
        <v>-0.4444118076370438</v>
      </c>
      <c r="D118" s="19">
        <f t="shared" ca="1" si="12"/>
        <v>0.9306281864690451</v>
      </c>
      <c r="E118" s="20">
        <f t="shared" ca="1" si="13"/>
        <v>84.825815856363974</v>
      </c>
      <c r="F118">
        <f t="shared" ca="1" si="17"/>
        <v>3399.3333611294397</v>
      </c>
      <c r="G118">
        <f t="shared" ca="1" si="14"/>
        <v>3399</v>
      </c>
      <c r="H118">
        <v>3311</v>
      </c>
      <c r="I118">
        <v>2036</v>
      </c>
      <c r="J118">
        <v>4</v>
      </c>
      <c r="K118">
        <f t="shared" ca="1" si="11"/>
        <v>-80.825815856363974</v>
      </c>
      <c r="L118">
        <f t="shared" ca="1" si="15"/>
        <v>-20.206453964090993</v>
      </c>
      <c r="S118" s="1">
        <v>44010</v>
      </c>
      <c r="T118" s="23">
        <v>2036</v>
      </c>
    </row>
    <row r="119" spans="1:20" ht="21" x14ac:dyDescent="0.4">
      <c r="A119" s="18">
        <f t="shared" si="9"/>
        <v>0.29315068493150626</v>
      </c>
      <c r="B119" s="19">
        <f t="shared" ca="1" si="16"/>
        <v>1.3813974736878589</v>
      </c>
      <c r="C119" s="19">
        <f t="shared" ca="1" si="10"/>
        <v>-0.50967120949718281</v>
      </c>
      <c r="D119" s="19">
        <f t="shared" ca="1" si="12"/>
        <v>0.87172626419067611</v>
      </c>
      <c r="E119" s="20">
        <f t="shared" ca="1" si="13"/>
        <v>85.697542120554644</v>
      </c>
      <c r="F119">
        <f t="shared" ca="1" si="17"/>
        <v>3485.0309032499945</v>
      </c>
      <c r="G119">
        <f t="shared" ca="1" si="14"/>
        <v>3485</v>
      </c>
      <c r="H119">
        <v>3379</v>
      </c>
      <c r="I119">
        <v>2038</v>
      </c>
      <c r="J119">
        <v>2</v>
      </c>
      <c r="K119">
        <f t="shared" ca="1" si="11"/>
        <v>-83.697542120554644</v>
      </c>
      <c r="L119">
        <f t="shared" ca="1" si="15"/>
        <v>-41.848771060277322</v>
      </c>
      <c r="S119" s="1">
        <v>44011</v>
      </c>
      <c r="T119" s="23">
        <v>2038</v>
      </c>
    </row>
    <row r="120" spans="1:20" ht="21" x14ac:dyDescent="0.4">
      <c r="A120" s="18">
        <f t="shared" si="9"/>
        <v>0.2958904109589035</v>
      </c>
      <c r="B120" s="19">
        <f t="shared" ca="1" si="16"/>
        <v>1.3967209679362944</v>
      </c>
      <c r="C120" s="19">
        <f t="shared" ca="1" si="10"/>
        <v>-0.9442730909465934</v>
      </c>
      <c r="D120" s="19">
        <f t="shared" ca="1" si="12"/>
        <v>0.45244787698970101</v>
      </c>
      <c r="E120" s="20">
        <f t="shared" ca="1" si="13"/>
        <v>86.149989997544338</v>
      </c>
      <c r="F120">
        <f t="shared" ca="1" si="17"/>
        <v>3571.1808932475387</v>
      </c>
      <c r="G120">
        <f t="shared" ca="1" si="14"/>
        <v>3571</v>
      </c>
      <c r="H120">
        <v>3445</v>
      </c>
      <c r="I120">
        <v>2046</v>
      </c>
      <c r="J120">
        <v>8</v>
      </c>
      <c r="K120">
        <f t="shared" ca="1" si="11"/>
        <v>-78.149989997544338</v>
      </c>
      <c r="L120">
        <f t="shared" ca="1" si="15"/>
        <v>-9.7687487496930423</v>
      </c>
      <c r="S120" s="1">
        <v>44012</v>
      </c>
      <c r="T120" s="23">
        <v>2046</v>
      </c>
    </row>
    <row r="121" spans="1:20" ht="21" x14ac:dyDescent="0.4">
      <c r="A121" s="18">
        <f t="shared" si="9"/>
        <v>0.29863013698630075</v>
      </c>
      <c r="B121" s="19">
        <f t="shared" ca="1" si="16"/>
        <v>1.411074597656256</v>
      </c>
      <c r="C121" s="19">
        <f t="shared" ca="1" si="10"/>
        <v>-0.85179612679807215</v>
      </c>
      <c r="D121" s="19">
        <f t="shared" ca="1" si="12"/>
        <v>0.55927847085818383</v>
      </c>
      <c r="E121" s="20">
        <f t="shared" ca="1" si="13"/>
        <v>86.709268468402527</v>
      </c>
      <c r="F121">
        <f t="shared" ca="1" si="17"/>
        <v>3657.8901617159413</v>
      </c>
      <c r="G121">
        <f t="shared" ca="1" si="14"/>
        <v>3657</v>
      </c>
      <c r="H121">
        <v>3516</v>
      </c>
      <c r="I121">
        <v>2053</v>
      </c>
      <c r="J121">
        <v>7</v>
      </c>
      <c r="K121">
        <f t="shared" ca="1" si="11"/>
        <v>-79.709268468402527</v>
      </c>
      <c r="L121">
        <f t="shared" ca="1" si="15"/>
        <v>-11.387038352628933</v>
      </c>
      <c r="S121" s="1">
        <v>44013</v>
      </c>
      <c r="T121" s="23">
        <v>2053</v>
      </c>
    </row>
    <row r="122" spans="1:20" ht="21" x14ac:dyDescent="0.4">
      <c r="A122" s="18">
        <f t="shared" si="9"/>
        <v>0.301369863013698</v>
      </c>
      <c r="B122" s="19">
        <f t="shared" ca="1" si="16"/>
        <v>1.4185244928362781</v>
      </c>
      <c r="C122" s="19">
        <f t="shared" ca="1" si="10"/>
        <v>-1.9488522147364196</v>
      </c>
      <c r="D122" s="19">
        <f t="shared" ca="1" si="12"/>
        <v>-0.53032772190014144</v>
      </c>
      <c r="E122" s="20">
        <f t="shared" ca="1" si="13"/>
        <v>86.178940746502391</v>
      </c>
      <c r="F122">
        <f t="shared" ca="1" si="17"/>
        <v>3744.0691024624439</v>
      </c>
      <c r="G122">
        <f t="shared" ca="1" si="14"/>
        <v>3744</v>
      </c>
      <c r="H122">
        <v>3591</v>
      </c>
      <c r="I122">
        <v>2065</v>
      </c>
      <c r="J122">
        <v>12</v>
      </c>
      <c r="K122">
        <f t="shared" ca="1" si="11"/>
        <v>-74.178940746502391</v>
      </c>
      <c r="L122">
        <f t="shared" ca="1" si="15"/>
        <v>-6.1815783955418659</v>
      </c>
      <c r="S122" s="1">
        <v>44014</v>
      </c>
      <c r="T122" s="23">
        <v>2065</v>
      </c>
    </row>
    <row r="123" spans="1:20" ht="21" x14ac:dyDescent="0.4">
      <c r="A123" s="18">
        <f t="shared" si="9"/>
        <v>0.30410958904109525</v>
      </c>
      <c r="B123" s="19">
        <f t="shared" ca="1" si="16"/>
        <v>1.4277334342331485</v>
      </c>
      <c r="C123" s="19">
        <f t="shared" ca="1" si="10"/>
        <v>5.0635721822227806</v>
      </c>
      <c r="D123" s="19">
        <f t="shared" ca="1" si="12"/>
        <v>6.4913056164559286</v>
      </c>
      <c r="E123" s="20">
        <f t="shared" ca="1" si="13"/>
        <v>92.670246362958324</v>
      </c>
      <c r="F123">
        <f t="shared" ca="1" si="17"/>
        <v>3836.739348825402</v>
      </c>
      <c r="G123">
        <f t="shared" ca="1" si="14"/>
        <v>3836</v>
      </c>
      <c r="H123">
        <v>3670</v>
      </c>
      <c r="I123">
        <v>2068</v>
      </c>
      <c r="J123">
        <v>3</v>
      </c>
      <c r="K123">
        <f t="shared" ca="1" si="11"/>
        <v>-89.670246362958324</v>
      </c>
      <c r="L123">
        <f t="shared" ca="1" si="15"/>
        <v>-29.890082120986108</v>
      </c>
      <c r="S123" s="1">
        <v>44015</v>
      </c>
      <c r="T123" s="23">
        <v>2068</v>
      </c>
    </row>
    <row r="124" spans="1:20" ht="21" x14ac:dyDescent="0.4">
      <c r="A124" s="18">
        <f t="shared" si="9"/>
        <v>0.3068493150684925</v>
      </c>
      <c r="B124" s="19">
        <f t="shared" ca="1" si="16"/>
        <v>1.4190011887300804</v>
      </c>
      <c r="C124" s="19">
        <f t="shared" ca="1" si="10"/>
        <v>2.6843017830055427</v>
      </c>
      <c r="D124" s="19">
        <f t="shared" ca="1" si="12"/>
        <v>4.1033029717356229</v>
      </c>
      <c r="E124" s="20">
        <f t="shared" ca="1" si="13"/>
        <v>96.773549334693939</v>
      </c>
      <c r="F124">
        <f t="shared" ca="1" si="17"/>
        <v>3933.512898160096</v>
      </c>
      <c r="G124">
        <f t="shared" ca="1" si="14"/>
        <v>3933</v>
      </c>
      <c r="H124">
        <v>3749</v>
      </c>
      <c r="I124">
        <v>2073</v>
      </c>
      <c r="J124">
        <v>5</v>
      </c>
      <c r="K124">
        <f t="shared" ca="1" si="11"/>
        <v>-91.773549334693939</v>
      </c>
      <c r="L124">
        <f t="shared" ca="1" si="15"/>
        <v>-18.354709866938787</v>
      </c>
      <c r="S124" s="1">
        <v>44016</v>
      </c>
      <c r="T124" s="23">
        <v>2073</v>
      </c>
    </row>
    <row r="125" spans="1:20" ht="21" x14ac:dyDescent="0.4">
      <c r="A125" s="18">
        <f t="shared" si="9"/>
        <v>0.30958904109588975</v>
      </c>
      <c r="B125" s="19">
        <f t="shared" ca="1" si="16"/>
        <v>1.5258854264147383</v>
      </c>
      <c r="C125" s="19">
        <f t="shared" ca="1" si="10"/>
        <v>-1.2771811128134267</v>
      </c>
      <c r="D125" s="19">
        <f t="shared" ca="1" si="12"/>
        <v>0.24870431360131162</v>
      </c>
      <c r="E125" s="20">
        <f t="shared" ca="1" si="13"/>
        <v>97.022253648295248</v>
      </c>
      <c r="F125">
        <f t="shared" ca="1" si="17"/>
        <v>4030.5351518083912</v>
      </c>
      <c r="G125">
        <f t="shared" ca="1" si="14"/>
        <v>4030</v>
      </c>
      <c r="H125">
        <v>3831</v>
      </c>
      <c r="I125">
        <v>2075</v>
      </c>
      <c r="J125">
        <v>2</v>
      </c>
      <c r="K125">
        <f t="shared" ca="1" si="11"/>
        <v>-95.022253648295248</v>
      </c>
      <c r="L125">
        <f t="shared" ca="1" si="15"/>
        <v>-47.511126824147624</v>
      </c>
      <c r="S125" s="1">
        <v>44017</v>
      </c>
      <c r="T125" s="23">
        <v>2075</v>
      </c>
    </row>
    <row r="126" spans="1:20" ht="21" x14ac:dyDescent="0.4">
      <c r="A126" s="18">
        <f t="shared" si="9"/>
        <v>0.312328767123287</v>
      </c>
      <c r="B126" s="19">
        <f t="shared" ca="1" si="16"/>
        <v>1.5934494013740017</v>
      </c>
      <c r="C126" s="19">
        <f t="shared" ca="1" si="10"/>
        <v>-4.1290059789526001</v>
      </c>
      <c r="D126" s="19">
        <f t="shared" ca="1" si="12"/>
        <v>-2.5355565775785984</v>
      </c>
      <c r="E126" s="20">
        <f t="shared" ca="1" si="13"/>
        <v>94.486697070716644</v>
      </c>
      <c r="F126">
        <f t="shared" ca="1" si="17"/>
        <v>4125.0218488791079</v>
      </c>
      <c r="G126">
        <f t="shared" ca="1" si="14"/>
        <v>4125</v>
      </c>
      <c r="H126">
        <v>3912</v>
      </c>
      <c r="I126">
        <v>2076</v>
      </c>
      <c r="J126">
        <v>1</v>
      </c>
      <c r="K126">
        <f t="shared" ca="1" si="11"/>
        <v>-93.486697070716644</v>
      </c>
      <c r="L126">
        <f t="shared" ca="1" si="15"/>
        <v>-93.486697070716644</v>
      </c>
      <c r="S126" s="1">
        <v>44018</v>
      </c>
      <c r="T126" s="23">
        <v>2076</v>
      </c>
    </row>
    <row r="127" spans="1:20" ht="21" x14ac:dyDescent="0.4">
      <c r="A127" s="18">
        <f t="shared" si="9"/>
        <v>0.31506849315068425</v>
      </c>
      <c r="B127" s="19">
        <f t="shared" ca="1" si="16"/>
        <v>1.5975445052774095</v>
      </c>
      <c r="C127" s="19">
        <f t="shared" ca="1" si="10"/>
        <v>5.0229743821760984</v>
      </c>
      <c r="D127" s="19">
        <f t="shared" ca="1" si="12"/>
        <v>6.6205188874535077</v>
      </c>
      <c r="E127" s="20">
        <f t="shared" ca="1" si="13"/>
        <v>101.10721595817016</v>
      </c>
      <c r="F127">
        <f t="shared" ca="1" si="17"/>
        <v>4226.1290648372778</v>
      </c>
      <c r="G127">
        <f t="shared" ca="1" si="14"/>
        <v>4226</v>
      </c>
      <c r="H127">
        <v>3993</v>
      </c>
      <c r="I127">
        <v>2080</v>
      </c>
      <c r="J127">
        <v>4</v>
      </c>
      <c r="K127">
        <f t="shared" ca="1" si="11"/>
        <v>-97.107215958170158</v>
      </c>
      <c r="L127">
        <f t="shared" ca="1" si="15"/>
        <v>-24.27680398954254</v>
      </c>
      <c r="S127" s="1">
        <v>44019</v>
      </c>
      <c r="T127" s="23">
        <v>2080</v>
      </c>
    </row>
    <row r="128" spans="1:20" ht="21" x14ac:dyDescent="0.4">
      <c r="A128" s="18">
        <f t="shared" si="9"/>
        <v>0.3178082191780815</v>
      </c>
      <c r="B128" s="19">
        <f t="shared" ca="1" si="16"/>
        <v>1.5557946558767317</v>
      </c>
      <c r="C128" s="19">
        <f t="shared" ca="1" si="10"/>
        <v>-3.2247606412955414</v>
      </c>
      <c r="D128" s="19">
        <f t="shared" ca="1" si="12"/>
        <v>-1.6689659854188097</v>
      </c>
      <c r="E128" s="20">
        <f t="shared" ca="1" si="13"/>
        <v>99.43824997275135</v>
      </c>
      <c r="F128">
        <f t="shared" ca="1" si="17"/>
        <v>4325.5673148100295</v>
      </c>
      <c r="G128">
        <f t="shared" ca="1" si="14"/>
        <v>4325</v>
      </c>
      <c r="H128">
        <v>4072</v>
      </c>
      <c r="I128">
        <v>2093</v>
      </c>
      <c r="J128">
        <v>13</v>
      </c>
      <c r="K128">
        <f t="shared" ca="1" si="11"/>
        <v>-86.43824997275135</v>
      </c>
      <c r="L128">
        <f t="shared" ca="1" si="15"/>
        <v>-6.6490961517501042</v>
      </c>
      <c r="S128" s="1">
        <v>44020</v>
      </c>
      <c r="T128" s="23">
        <v>2093</v>
      </c>
    </row>
    <row r="129" spans="1:20" ht="21" x14ac:dyDescent="0.4">
      <c r="A129" s="18">
        <f t="shared" si="9"/>
        <v>0.32054794520547875</v>
      </c>
      <c r="B129" s="19">
        <f t="shared" ca="1" si="16"/>
        <v>1.6648064874208293</v>
      </c>
      <c r="C129" s="19">
        <f t="shared" ca="1" si="10"/>
        <v>-2.2888649639787646</v>
      </c>
      <c r="D129" s="19">
        <f t="shared" ca="1" si="12"/>
        <v>-0.62405847655793534</v>
      </c>
      <c r="E129" s="20">
        <f t="shared" ca="1" si="13"/>
        <v>98.814191496193416</v>
      </c>
      <c r="F129">
        <f t="shared" ca="1" si="17"/>
        <v>4424.3815063062229</v>
      </c>
      <c r="G129">
        <f t="shared" ca="1" si="14"/>
        <v>4424</v>
      </c>
      <c r="H129">
        <v>4152</v>
      </c>
      <c r="I129">
        <v>2153</v>
      </c>
      <c r="J129">
        <v>60</v>
      </c>
      <c r="K129">
        <f t="shared" ca="1" si="11"/>
        <v>-38.814191496193416</v>
      </c>
      <c r="L129">
        <f t="shared" ca="1" si="15"/>
        <v>-0.64690319160322363</v>
      </c>
      <c r="S129" s="1">
        <v>44021</v>
      </c>
      <c r="T129" s="23">
        <v>2153</v>
      </c>
    </row>
    <row r="130" spans="1:20" ht="21" x14ac:dyDescent="0.4">
      <c r="A130" s="18">
        <f t="shared" si="9"/>
        <v>0.32328767123287599</v>
      </c>
      <c r="B130" s="19">
        <f t="shared" ca="1" si="16"/>
        <v>1.6373257050307826</v>
      </c>
      <c r="C130" s="19">
        <f t="shared" ca="1" si="10"/>
        <v>0.83093959493730585</v>
      </c>
      <c r="D130" s="19">
        <f t="shared" ca="1" si="12"/>
        <v>2.4682652999680883</v>
      </c>
      <c r="E130" s="20">
        <f t="shared" ca="1" si="13"/>
        <v>101.28245679616151</v>
      </c>
      <c r="F130">
        <f t="shared" ca="1" si="17"/>
        <v>4525.6639631023845</v>
      </c>
      <c r="G130">
        <f t="shared" ca="1" si="14"/>
        <v>4525</v>
      </c>
      <c r="H130">
        <v>4229</v>
      </c>
      <c r="I130">
        <v>2453</v>
      </c>
      <c r="J130">
        <v>300</v>
      </c>
      <c r="K130">
        <f t="shared" ca="1" si="11"/>
        <v>198.71754320383849</v>
      </c>
      <c r="L130">
        <f t="shared" ca="1" si="15"/>
        <v>0.66239181067946162</v>
      </c>
      <c r="S130" s="1">
        <v>44022</v>
      </c>
      <c r="T130" s="23">
        <v>2453</v>
      </c>
    </row>
    <row r="131" spans="1:20" ht="21" x14ac:dyDescent="0.4">
      <c r="A131" s="18">
        <f t="shared" si="9"/>
        <v>0.32602739726027324</v>
      </c>
      <c r="B131" s="19">
        <f t="shared" ca="1" si="16"/>
        <v>1.6270501120332121</v>
      </c>
      <c r="C131" s="19">
        <f t="shared" ca="1" si="10"/>
        <v>2.9808062541839386</v>
      </c>
      <c r="D131" s="19">
        <f t="shared" ca="1" si="12"/>
        <v>4.6078563662171508</v>
      </c>
      <c r="E131" s="20">
        <f t="shared" ca="1" si="13"/>
        <v>105.89031316237866</v>
      </c>
      <c r="F131">
        <f t="shared" ca="1" si="17"/>
        <v>4631.5542762647628</v>
      </c>
      <c r="G131">
        <f t="shared" ca="1" si="14"/>
        <v>4631</v>
      </c>
      <c r="H131">
        <v>4310</v>
      </c>
      <c r="I131">
        <v>2510</v>
      </c>
      <c r="J131">
        <v>57</v>
      </c>
      <c r="K131">
        <f t="shared" ca="1" si="11"/>
        <v>-48.890313162378661</v>
      </c>
      <c r="L131">
        <f t="shared" ca="1" si="15"/>
        <v>-0.85772479232243259</v>
      </c>
      <c r="S131" s="1">
        <v>44023</v>
      </c>
      <c r="T131" s="23">
        <v>2510</v>
      </c>
    </row>
    <row r="132" spans="1:20" ht="21" x14ac:dyDescent="0.4">
      <c r="A132" s="18">
        <f t="shared" si="9"/>
        <v>0.32876712328767049</v>
      </c>
      <c r="B132" s="19">
        <f t="shared" ca="1" si="16"/>
        <v>1.6676919598491251</v>
      </c>
      <c r="C132" s="19">
        <f t="shared" ca="1" si="10"/>
        <v>7.7201877995732975</v>
      </c>
      <c r="D132" s="19">
        <f t="shared" ca="1" si="12"/>
        <v>9.3878797594224217</v>
      </c>
      <c r="E132" s="20">
        <f t="shared" ca="1" si="13"/>
        <v>115.27819292180108</v>
      </c>
      <c r="F132">
        <f t="shared" ca="1" si="17"/>
        <v>4746.8324691865637</v>
      </c>
      <c r="G132">
        <f t="shared" ca="1" si="14"/>
        <v>4746</v>
      </c>
      <c r="H132">
        <v>4389</v>
      </c>
      <c r="I132">
        <v>2616</v>
      </c>
      <c r="J132">
        <v>106</v>
      </c>
      <c r="K132">
        <f t="shared" ca="1" si="11"/>
        <v>-9.2781929218010788</v>
      </c>
      <c r="L132">
        <f t="shared" ca="1" si="15"/>
        <v>-8.7530121903783759E-2</v>
      </c>
      <c r="S132" s="1">
        <v>44024</v>
      </c>
      <c r="T132" s="23">
        <v>2616</v>
      </c>
    </row>
    <row r="133" spans="1:20" ht="21" x14ac:dyDescent="0.4">
      <c r="A133" s="18">
        <f t="shared" si="9"/>
        <v>0.33150684931506774</v>
      </c>
      <c r="B133" s="19">
        <f t="shared" ca="1" si="16"/>
        <v>1.7435637865914952</v>
      </c>
      <c r="C133" s="19">
        <f t="shared" ca="1" si="10"/>
        <v>-0.82539433051977495</v>
      </c>
      <c r="D133" s="19">
        <f t="shared" ca="1" si="12"/>
        <v>0.91816945607172029</v>
      </c>
      <c r="E133" s="20">
        <f t="shared" ca="1" si="13"/>
        <v>116.1963623778728</v>
      </c>
      <c r="F133">
        <f t="shared" ca="1" si="17"/>
        <v>4863.0288315644366</v>
      </c>
      <c r="G133">
        <f t="shared" ca="1" si="14"/>
        <v>4863</v>
      </c>
      <c r="H133">
        <v>4474</v>
      </c>
      <c r="I133">
        <v>2645</v>
      </c>
      <c r="J133">
        <v>29</v>
      </c>
      <c r="K133">
        <f t="shared" ca="1" si="11"/>
        <v>-87.196362377872802</v>
      </c>
      <c r="L133">
        <f t="shared" ca="1" si="15"/>
        <v>-3.0067711164783724</v>
      </c>
      <c r="S133" s="1">
        <v>44025</v>
      </c>
      <c r="T133" s="23">
        <v>2645</v>
      </c>
    </row>
    <row r="134" spans="1:20" ht="21" x14ac:dyDescent="0.4">
      <c r="A134" s="18">
        <f t="shared" si="9"/>
        <v>0.33424657534246499</v>
      </c>
      <c r="B134" s="19">
        <f t="shared" ca="1" si="16"/>
        <v>1.898142299890478</v>
      </c>
      <c r="C134" s="19">
        <f t="shared" ca="1" si="10"/>
        <v>0.78798308531487915</v>
      </c>
      <c r="D134" s="19">
        <f t="shared" ca="1" si="12"/>
        <v>2.686125385205357</v>
      </c>
      <c r="E134" s="20">
        <f t="shared" ca="1" si="13"/>
        <v>118.88248776307816</v>
      </c>
      <c r="F134">
        <f t="shared" ca="1" si="17"/>
        <v>4981.9113193275143</v>
      </c>
      <c r="G134">
        <f t="shared" ca="1" si="14"/>
        <v>4981</v>
      </c>
      <c r="H134">
        <v>4564</v>
      </c>
      <c r="I134">
        <v>2664</v>
      </c>
      <c r="J134">
        <v>19</v>
      </c>
      <c r="K134">
        <f t="shared" ca="1" si="11"/>
        <v>-99.88248776307816</v>
      </c>
      <c r="L134">
        <f t="shared" ca="1" si="15"/>
        <v>-5.2569730401620083</v>
      </c>
      <c r="S134" s="1">
        <v>44026</v>
      </c>
      <c r="T134" s="23">
        <v>2664</v>
      </c>
    </row>
    <row r="135" spans="1:20" ht="21" x14ac:dyDescent="0.4">
      <c r="A135" s="18">
        <f t="shared" si="9"/>
        <v>0.33698630136986224</v>
      </c>
      <c r="B135" s="19">
        <f t="shared" ca="1" si="16"/>
        <v>1.913260651756207</v>
      </c>
      <c r="C135" s="19">
        <f t="shared" ca="1" si="10"/>
        <v>-3.5904566086766962</v>
      </c>
      <c r="D135" s="19">
        <f t="shared" ca="1" si="12"/>
        <v>-1.6771959569204893</v>
      </c>
      <c r="E135" s="20">
        <f t="shared" ca="1" si="13"/>
        <v>117.20529180615767</v>
      </c>
      <c r="F135">
        <f t="shared" ca="1" si="17"/>
        <v>5099.1166111336715</v>
      </c>
      <c r="G135">
        <f t="shared" ca="1" si="14"/>
        <v>5099</v>
      </c>
      <c r="H135">
        <v>4656</v>
      </c>
      <c r="I135">
        <v>2670</v>
      </c>
      <c r="J135">
        <v>6</v>
      </c>
      <c r="K135">
        <f t="shared" ca="1" si="11"/>
        <v>-111.20529180615767</v>
      </c>
      <c r="L135">
        <f t="shared" ca="1" si="15"/>
        <v>-18.534215301026279</v>
      </c>
      <c r="S135" s="1">
        <v>44027</v>
      </c>
      <c r="T135" s="23">
        <v>2670</v>
      </c>
    </row>
    <row r="136" spans="1:20" ht="21" x14ac:dyDescent="0.4">
      <c r="A136" s="18">
        <f t="shared" si="9"/>
        <v>0.33972602739725949</v>
      </c>
      <c r="B136" s="19">
        <f t="shared" ca="1" si="16"/>
        <v>1.9574897300167116</v>
      </c>
      <c r="C136" s="19">
        <f t="shared" ca="1" si="10"/>
        <v>4.940848577166947</v>
      </c>
      <c r="D136" s="19">
        <f t="shared" ca="1" si="12"/>
        <v>6.8983383071836588</v>
      </c>
      <c r="E136" s="20">
        <f t="shared" ca="1" si="13"/>
        <v>124.10363011334134</v>
      </c>
      <c r="F136">
        <f t="shared" ca="1" si="17"/>
        <v>5223.2202412470133</v>
      </c>
      <c r="G136">
        <f t="shared" ca="1" si="14"/>
        <v>5223</v>
      </c>
      <c r="H136">
        <v>4742</v>
      </c>
      <c r="I136">
        <v>2685</v>
      </c>
      <c r="J136">
        <v>15</v>
      </c>
      <c r="K136">
        <f t="shared" ca="1" si="11"/>
        <v>-109.10363011334134</v>
      </c>
      <c r="L136">
        <f t="shared" ca="1" si="15"/>
        <v>-7.2735753408894226</v>
      </c>
      <c r="S136" s="1">
        <v>44028</v>
      </c>
      <c r="T136" s="23">
        <v>2685</v>
      </c>
    </row>
    <row r="137" spans="1:20" ht="21" x14ac:dyDescent="0.4">
      <c r="A137" s="18">
        <f t="shared" si="9"/>
        <v>0.34246575342465674</v>
      </c>
      <c r="B137" s="19">
        <f t="shared" ca="1" si="16"/>
        <v>1.9298734349452265</v>
      </c>
      <c r="C137" s="19">
        <f t="shared" ca="1" si="10"/>
        <v>-2.5589625968952312</v>
      </c>
      <c r="D137" s="19">
        <f t="shared" ca="1" si="12"/>
        <v>-0.62908916195000475</v>
      </c>
      <c r="E137" s="20">
        <f t="shared" ca="1" si="13"/>
        <v>123.47454095139133</v>
      </c>
      <c r="F137">
        <f t="shared" ca="1" si="17"/>
        <v>5346.6947821984049</v>
      </c>
      <c r="G137">
        <f t="shared" ca="1" si="14"/>
        <v>5346</v>
      </c>
      <c r="H137">
        <v>4829</v>
      </c>
      <c r="I137">
        <v>2686</v>
      </c>
      <c r="J137">
        <v>1</v>
      </c>
      <c r="K137">
        <f t="shared" ca="1" si="11"/>
        <v>-122.47454095139133</v>
      </c>
      <c r="L137">
        <f t="shared" ca="1" si="15"/>
        <v>-122.47454095139133</v>
      </c>
      <c r="S137" s="1">
        <v>44029</v>
      </c>
      <c r="T137" s="23">
        <v>2686</v>
      </c>
    </row>
    <row r="138" spans="1:20" ht="21" x14ac:dyDescent="0.4">
      <c r="A138" s="18">
        <f t="shared" si="9"/>
        <v>0.34520547945205399</v>
      </c>
      <c r="B138" s="19">
        <f t="shared" ca="1" si="16"/>
        <v>2.0434597725511821</v>
      </c>
      <c r="C138" s="19">
        <f t="shared" ca="1" si="10"/>
        <v>2.357998281622145</v>
      </c>
      <c r="D138" s="19">
        <f t="shared" ca="1" si="12"/>
        <v>4.401458054173327</v>
      </c>
      <c r="E138" s="20">
        <f t="shared" ca="1" si="13"/>
        <v>127.87599900556467</v>
      </c>
      <c r="F138">
        <f t="shared" ca="1" si="17"/>
        <v>5474.57078120397</v>
      </c>
      <c r="G138">
        <f t="shared" ca="1" si="14"/>
        <v>5474</v>
      </c>
      <c r="H138">
        <v>4919</v>
      </c>
      <c r="I138">
        <f t="shared" ref="I138:I141" si="18">I137+J138</f>
        <v>2942</v>
      </c>
      <c r="J138">
        <v>256</v>
      </c>
      <c r="K138">
        <f t="shared" ca="1" si="11"/>
        <v>128.12400099443533</v>
      </c>
      <c r="L138">
        <f t="shared" ca="1" si="15"/>
        <v>0.50048437888451303</v>
      </c>
      <c r="S138" s="22"/>
      <c r="T138" s="23"/>
    </row>
    <row r="139" spans="1:20" ht="21" x14ac:dyDescent="0.4">
      <c r="A139" s="18">
        <f t="shared" si="9"/>
        <v>0.34794520547945124</v>
      </c>
      <c r="B139" s="19">
        <f t="shared" ca="1" si="16"/>
        <v>2.0331013455283888</v>
      </c>
      <c r="C139" s="19">
        <f t="shared" ca="1" si="10"/>
        <v>3.5872656732619697</v>
      </c>
      <c r="D139" s="19">
        <f t="shared" ca="1" si="12"/>
        <v>5.6203670187903585</v>
      </c>
      <c r="E139" s="20">
        <f t="shared" ca="1" si="13"/>
        <v>133.49636602435501</v>
      </c>
      <c r="F139">
        <f t="shared" ca="1" si="17"/>
        <v>5608.0671472283248</v>
      </c>
      <c r="G139">
        <f t="shared" ca="1" si="14"/>
        <v>5608</v>
      </c>
      <c r="H139">
        <v>5015</v>
      </c>
      <c r="I139">
        <f t="shared" si="18"/>
        <v>3046</v>
      </c>
      <c r="J139">
        <v>104</v>
      </c>
      <c r="K139">
        <f t="shared" ca="1" si="11"/>
        <v>-29.496366024355012</v>
      </c>
      <c r="L139">
        <f t="shared" ca="1" si="15"/>
        <v>-0.28361890408033663</v>
      </c>
      <c r="S139" s="22"/>
      <c r="T139" s="23"/>
    </row>
    <row r="140" spans="1:20" ht="21" x14ac:dyDescent="0.4">
      <c r="A140" s="18">
        <f t="shared" si="9"/>
        <v>0.35068493150684849</v>
      </c>
      <c r="B140" s="19">
        <f t="shared" ca="1" si="16"/>
        <v>2.10557466855738</v>
      </c>
      <c r="C140" s="19">
        <f t="shared" ca="1" si="10"/>
        <v>4.3197461773623953</v>
      </c>
      <c r="D140" s="19">
        <f t="shared" ca="1" si="12"/>
        <v>6.4253208459197753</v>
      </c>
      <c r="E140" s="20">
        <f t="shared" ca="1" si="13"/>
        <v>139.92168687027478</v>
      </c>
      <c r="F140">
        <f t="shared" ca="1" si="17"/>
        <v>5747.9888340985999</v>
      </c>
      <c r="G140">
        <f t="shared" ca="1" si="14"/>
        <v>5747</v>
      </c>
      <c r="H140">
        <v>5113</v>
      </c>
      <c r="I140">
        <f t="shared" si="18"/>
        <v>3103</v>
      </c>
      <c r="J140">
        <v>57</v>
      </c>
      <c r="K140">
        <f t="shared" ca="1" si="11"/>
        <v>-82.921686870274783</v>
      </c>
      <c r="L140">
        <f t="shared" ca="1" si="15"/>
        <v>-1.4547664363206103</v>
      </c>
      <c r="S140" s="22"/>
      <c r="T140" s="23"/>
    </row>
    <row r="141" spans="1:20" ht="21" x14ac:dyDescent="0.4">
      <c r="A141" s="18">
        <f t="shared" ref="A141:A143" si="19">A140+$C$8</f>
        <v>0.35342465753424573</v>
      </c>
      <c r="B141" s="19">
        <f t="shared" ca="1" si="16"/>
        <v>2.1981182460448592</v>
      </c>
      <c r="C141" s="19">
        <f t="shared" ref="C141:C143" ca="1" si="20">_xlfn.NORM.INV(RAND(),0,1)*SQRT($C$8)*$C$6*SQRT(E140)</f>
        <v>6.1897648220139443</v>
      </c>
      <c r="D141" s="19">
        <f t="shared" ca="1" si="12"/>
        <v>8.3878830680588035</v>
      </c>
      <c r="E141" s="20">
        <f t="shared" ca="1" si="13"/>
        <v>148.3095699383336</v>
      </c>
      <c r="F141">
        <f t="shared" ca="1" si="17"/>
        <v>5896.2984040369338</v>
      </c>
      <c r="G141">
        <f t="shared" ca="1" si="14"/>
        <v>5896</v>
      </c>
      <c r="I141">
        <f t="shared" si="18"/>
        <v>3209</v>
      </c>
      <c r="J141">
        <v>106</v>
      </c>
      <c r="K141">
        <f t="shared" ref="K141:K143" ca="1" si="21">J141-E141</f>
        <v>-42.309569938333595</v>
      </c>
      <c r="L141">
        <f t="shared" ca="1" si="15"/>
        <v>-0.39914688621069427</v>
      </c>
      <c r="S141" s="22"/>
      <c r="T141" s="23"/>
    </row>
    <row r="142" spans="1:20" ht="21" x14ac:dyDescent="0.4">
      <c r="A142" s="18">
        <f t="shared" si="19"/>
        <v>0.35616438356164298</v>
      </c>
      <c r="B142" s="19">
        <f t="shared" ca="1" si="16"/>
        <v>2.3039159947680861</v>
      </c>
      <c r="C142" s="19">
        <f t="shared" ca="1" si="20"/>
        <v>0.33211848555713958</v>
      </c>
      <c r="D142" s="19">
        <f t="shared" ref="D142:D143" ca="1" si="22">C142+B142</f>
        <v>2.6360344803252258</v>
      </c>
      <c r="E142" s="20">
        <f t="shared" ref="E142:E143" ca="1" si="23">D142+E141</f>
        <v>150.94560441865883</v>
      </c>
      <c r="F142">
        <f t="shared" ca="1" si="17"/>
        <v>6047.2440084555928</v>
      </c>
      <c r="G142">
        <f t="shared" ref="G142:G143" ca="1" si="24">INT(F142)</f>
        <v>6047</v>
      </c>
      <c r="I142">
        <f t="shared" ref="I142:I143" si="25">I141+J142</f>
        <v>3238</v>
      </c>
      <c r="J142">
        <v>29</v>
      </c>
      <c r="K142">
        <f t="shared" ca="1" si="21"/>
        <v>-121.94560441865883</v>
      </c>
      <c r="L142">
        <f t="shared" ref="L142:L143" ca="1" si="26">(J142-E142)/J142</f>
        <v>-4.2050208420227184</v>
      </c>
      <c r="S142" s="22"/>
      <c r="T142" s="23"/>
    </row>
    <row r="143" spans="1:20" ht="21" x14ac:dyDescent="0.4">
      <c r="A143" s="18">
        <f t="shared" si="19"/>
        <v>0.35890410958904023</v>
      </c>
      <c r="B143" s="19">
        <f t="shared" ref="B143" ca="1" si="27">$C$7*$C$8*E141</f>
        <v>2.4420288091216027</v>
      </c>
      <c r="C143" s="19">
        <f t="shared" ca="1" si="20"/>
        <v>-12.647006027513749</v>
      </c>
      <c r="D143" s="19">
        <f t="shared" ca="1" si="22"/>
        <v>-10.204977218392147</v>
      </c>
      <c r="E143" s="20">
        <f t="shared" ca="1" si="23"/>
        <v>140.74062720026669</v>
      </c>
      <c r="F143">
        <f t="shared" ref="F143" ca="1" si="28">F142+E143</f>
        <v>6187.9846356558592</v>
      </c>
      <c r="G143">
        <f t="shared" ca="1" si="24"/>
        <v>6187</v>
      </c>
      <c r="I143">
        <f t="shared" si="25"/>
        <v>3257</v>
      </c>
      <c r="J143">
        <v>19</v>
      </c>
      <c r="K143">
        <f t="shared" ca="1" si="21"/>
        <v>-121.74062720026669</v>
      </c>
      <c r="L143">
        <f t="shared" ca="1" si="26"/>
        <v>-6.4074014315929837</v>
      </c>
      <c r="S143" s="26"/>
      <c r="T143" s="27"/>
    </row>
    <row r="144" spans="1:20" s="7" customFormat="1" ht="21" x14ac:dyDescent="0.4">
      <c r="A144" s="24"/>
      <c r="B144" s="24"/>
      <c r="C144" s="24"/>
      <c r="D144" s="24"/>
      <c r="E144" s="24"/>
      <c r="S144" s="28"/>
      <c r="T144" s="29"/>
    </row>
    <row r="145" spans="1:20" s="7" customFormat="1" ht="21" x14ac:dyDescent="0.4">
      <c r="A145" s="24"/>
      <c r="B145" s="24"/>
      <c r="C145" s="24"/>
      <c r="D145" s="24"/>
      <c r="E145" s="24"/>
      <c r="J145" s="29"/>
      <c r="S145" s="28"/>
      <c r="T145" s="29"/>
    </row>
    <row r="146" spans="1:20" s="7" customFormat="1" ht="21" x14ac:dyDescent="0.4">
      <c r="A146" s="24"/>
      <c r="B146" s="24"/>
      <c r="C146" s="24"/>
      <c r="D146" s="24"/>
      <c r="E146" s="24"/>
      <c r="J146" s="29"/>
      <c r="S146" s="28"/>
      <c r="T146" s="29"/>
    </row>
    <row r="147" spans="1:20" s="7" customFormat="1" ht="21" x14ac:dyDescent="0.4">
      <c r="A147" s="24"/>
      <c r="B147" s="24"/>
      <c r="C147" s="24"/>
      <c r="D147" s="24"/>
      <c r="E147" s="24"/>
      <c r="J147" s="29"/>
      <c r="S147" s="28"/>
      <c r="T147" s="29"/>
    </row>
    <row r="148" spans="1:20" s="7" customFormat="1" ht="21" x14ac:dyDescent="0.4">
      <c r="A148" s="24"/>
      <c r="B148" s="24"/>
      <c r="C148" s="24"/>
      <c r="D148" s="24"/>
      <c r="E148" s="24"/>
      <c r="J148" s="29"/>
      <c r="S148" s="28"/>
      <c r="T148" s="29"/>
    </row>
    <row r="149" spans="1:20" s="7" customFormat="1" ht="21" x14ac:dyDescent="0.4">
      <c r="A149" s="24"/>
      <c r="B149" s="24"/>
      <c r="C149" s="24"/>
      <c r="D149" s="24"/>
      <c r="E149" s="24"/>
      <c r="J149" s="29"/>
      <c r="S149" s="28"/>
      <c r="T149" s="29"/>
    </row>
    <row r="150" spans="1:20" s="7" customFormat="1" ht="21" x14ac:dyDescent="0.4">
      <c r="A150" s="24"/>
      <c r="B150" s="24"/>
      <c r="C150" s="24"/>
      <c r="D150" s="24"/>
      <c r="E150" s="24"/>
      <c r="J150" s="29"/>
      <c r="S150" s="28"/>
      <c r="T150" s="29"/>
    </row>
    <row r="151" spans="1:20" s="7" customFormat="1" ht="21" x14ac:dyDescent="0.4">
      <c r="A151" s="24"/>
      <c r="B151" s="24"/>
      <c r="C151" s="24"/>
      <c r="D151" s="24"/>
      <c r="E151" s="24"/>
      <c r="J151" s="29"/>
      <c r="S151" s="28"/>
      <c r="T151" s="29"/>
    </row>
    <row r="152" spans="1:20" s="7" customFormat="1" ht="21" x14ac:dyDescent="0.4">
      <c r="A152" s="24"/>
      <c r="B152" s="24"/>
      <c r="C152" s="24"/>
      <c r="D152" s="24"/>
      <c r="E152" s="24"/>
      <c r="J152" s="29"/>
      <c r="S152" s="28"/>
      <c r="T152" s="29"/>
    </row>
    <row r="153" spans="1:20" s="7" customFormat="1" ht="21" x14ac:dyDescent="0.4">
      <c r="A153" s="24"/>
      <c r="B153" s="24"/>
      <c r="C153" s="24"/>
      <c r="D153" s="24"/>
      <c r="E153" s="24"/>
      <c r="J153" s="29"/>
      <c r="S153" s="28"/>
      <c r="T153" s="29"/>
    </row>
    <row r="154" spans="1:20" s="7" customFormat="1" ht="21" x14ac:dyDescent="0.4">
      <c r="A154" s="24"/>
      <c r="B154" s="24"/>
      <c r="C154" s="24"/>
      <c r="D154" s="24"/>
      <c r="E154" s="24"/>
      <c r="J154" s="29"/>
      <c r="S154" s="28"/>
      <c r="T154" s="29"/>
    </row>
    <row r="155" spans="1:20" s="7" customFormat="1" ht="21" x14ac:dyDescent="0.4">
      <c r="A155" s="24"/>
      <c r="B155" s="24"/>
      <c r="C155" s="24"/>
      <c r="D155" s="24"/>
      <c r="E155" s="24"/>
      <c r="J155" s="29"/>
      <c r="S155" s="28"/>
      <c r="T155" s="29"/>
    </row>
    <row r="156" spans="1:20" s="7" customFormat="1" ht="21" x14ac:dyDescent="0.4">
      <c r="A156" s="24"/>
      <c r="B156" s="24"/>
      <c r="C156" s="24"/>
      <c r="D156" s="24"/>
      <c r="E156" s="24"/>
      <c r="J156" s="29"/>
      <c r="S156" s="28"/>
      <c r="T156" s="29"/>
    </row>
    <row r="157" spans="1:20" s="7" customFormat="1" ht="21" x14ac:dyDescent="0.4">
      <c r="A157" s="24"/>
      <c r="B157" s="24"/>
      <c r="C157" s="24"/>
      <c r="D157" s="24"/>
      <c r="E157" s="24"/>
      <c r="J157" s="29"/>
      <c r="S157" s="28"/>
      <c r="T157" s="29"/>
    </row>
    <row r="158" spans="1:20" s="7" customFormat="1" ht="21" x14ac:dyDescent="0.4">
      <c r="A158" s="24"/>
      <c r="B158" s="24"/>
      <c r="C158" s="24"/>
      <c r="D158" s="24"/>
      <c r="E158" s="24"/>
      <c r="J158" s="29"/>
      <c r="S158" s="28"/>
      <c r="T158" s="29"/>
    </row>
    <row r="159" spans="1:20" s="7" customFormat="1" ht="21" x14ac:dyDescent="0.4">
      <c r="A159" s="24"/>
      <c r="B159" s="24"/>
      <c r="C159" s="24"/>
      <c r="D159" s="24"/>
      <c r="E159" s="24"/>
      <c r="J159" s="29"/>
      <c r="S159" s="28"/>
      <c r="T159" s="29"/>
    </row>
    <row r="160" spans="1:20" s="7" customFormat="1" ht="21" x14ac:dyDescent="0.4">
      <c r="A160" s="24"/>
      <c r="B160" s="24"/>
      <c r="C160" s="24"/>
      <c r="D160" s="24"/>
      <c r="E160" s="24"/>
      <c r="J160" s="29"/>
      <c r="S160" s="28"/>
      <c r="T160" s="29"/>
    </row>
    <row r="161" spans="1:20" s="7" customFormat="1" ht="21" x14ac:dyDescent="0.4">
      <c r="A161" s="24"/>
      <c r="B161" s="24"/>
      <c r="C161" s="24"/>
      <c r="D161" s="24"/>
      <c r="E161" s="24"/>
      <c r="J161" s="29"/>
      <c r="S161" s="28"/>
      <c r="T161" s="29"/>
    </row>
    <row r="162" spans="1:20" s="7" customFormat="1" ht="21" x14ac:dyDescent="0.4">
      <c r="A162" s="24"/>
      <c r="B162" s="24"/>
      <c r="C162" s="24"/>
      <c r="D162" s="24"/>
      <c r="E162" s="24"/>
      <c r="J162" s="29"/>
      <c r="S162" s="28"/>
      <c r="T162" s="29"/>
    </row>
    <row r="163" spans="1:20" s="7" customFormat="1" ht="21" x14ac:dyDescent="0.4">
      <c r="A163" s="24"/>
      <c r="B163" s="24"/>
      <c r="C163" s="24"/>
      <c r="D163" s="24"/>
      <c r="E163" s="24"/>
      <c r="J163" s="29"/>
      <c r="S163" s="28"/>
      <c r="T163" s="29"/>
    </row>
    <row r="164" spans="1:20" s="7" customFormat="1" ht="21" x14ac:dyDescent="0.4">
      <c r="A164" s="24"/>
      <c r="B164" s="24"/>
      <c r="C164" s="24"/>
      <c r="D164" s="24"/>
      <c r="E164" s="24"/>
      <c r="J164" s="29"/>
      <c r="S164" s="28"/>
      <c r="T164" s="29"/>
    </row>
    <row r="165" spans="1:20" s="7" customFormat="1" ht="21" x14ac:dyDescent="0.4">
      <c r="A165" s="24"/>
      <c r="B165" s="24"/>
      <c r="C165" s="24"/>
      <c r="D165" s="24"/>
      <c r="E165" s="24"/>
      <c r="J165" s="29"/>
      <c r="S165" s="28"/>
      <c r="T165" s="29"/>
    </row>
    <row r="166" spans="1:20" s="7" customFormat="1" ht="21" x14ac:dyDescent="0.4">
      <c r="A166" s="24"/>
      <c r="B166" s="24"/>
      <c r="C166" s="24"/>
      <c r="D166" s="24"/>
      <c r="E166" s="24"/>
      <c r="J166" s="29"/>
      <c r="S166" s="28"/>
      <c r="T166" s="29"/>
    </row>
    <row r="167" spans="1:20" s="7" customFormat="1" ht="21" x14ac:dyDescent="0.4">
      <c r="A167" s="24"/>
      <c r="B167" s="24"/>
      <c r="C167" s="24"/>
      <c r="D167" s="24"/>
      <c r="E167" s="24"/>
      <c r="J167" s="29"/>
      <c r="S167" s="28"/>
      <c r="T167" s="29"/>
    </row>
    <row r="168" spans="1:20" s="7" customFormat="1" ht="21" x14ac:dyDescent="0.4">
      <c r="A168" s="24"/>
      <c r="B168" s="24"/>
      <c r="C168" s="24"/>
      <c r="D168" s="24"/>
      <c r="E168" s="24"/>
      <c r="J168" s="29"/>
      <c r="S168" s="28"/>
      <c r="T168" s="29"/>
    </row>
    <row r="169" spans="1:20" s="7" customFormat="1" ht="21" x14ac:dyDescent="0.4">
      <c r="A169" s="24"/>
      <c r="B169" s="24"/>
      <c r="C169" s="24"/>
      <c r="D169" s="24"/>
      <c r="E169" s="24"/>
      <c r="J169" s="29"/>
      <c r="S169" s="28"/>
      <c r="T169" s="29"/>
    </row>
    <row r="170" spans="1:20" s="7" customFormat="1" ht="21" x14ac:dyDescent="0.4">
      <c r="A170" s="24"/>
      <c r="B170" s="24"/>
      <c r="C170" s="24"/>
      <c r="D170" s="24"/>
      <c r="E170" s="24"/>
      <c r="J170" s="29"/>
      <c r="S170" s="28"/>
      <c r="T170" s="29"/>
    </row>
    <row r="171" spans="1:20" s="7" customFormat="1" ht="21" x14ac:dyDescent="0.4">
      <c r="A171" s="24"/>
      <c r="B171" s="24"/>
      <c r="C171" s="24"/>
      <c r="D171" s="24"/>
      <c r="E171" s="24"/>
      <c r="J171" s="29"/>
      <c r="S171" s="28"/>
      <c r="T171" s="29"/>
    </row>
    <row r="172" spans="1:20" s="7" customFormat="1" ht="21" x14ac:dyDescent="0.4">
      <c r="A172" s="24"/>
      <c r="B172" s="24"/>
      <c r="C172" s="24"/>
      <c r="D172" s="24"/>
      <c r="E172" s="24"/>
      <c r="J172" s="29"/>
      <c r="S172" s="28"/>
      <c r="T172" s="29"/>
    </row>
    <row r="173" spans="1:20" s="7" customFormat="1" ht="21" x14ac:dyDescent="0.4">
      <c r="A173" s="24"/>
      <c r="B173" s="24"/>
      <c r="C173" s="24"/>
      <c r="D173" s="24"/>
      <c r="E173" s="24"/>
      <c r="J173" s="29"/>
      <c r="S173" s="28"/>
      <c r="T173" s="29"/>
    </row>
    <row r="174" spans="1:20" s="7" customFormat="1" ht="21" x14ac:dyDescent="0.4">
      <c r="A174" s="24"/>
      <c r="B174" s="24"/>
      <c r="C174" s="24"/>
      <c r="D174" s="24"/>
      <c r="E174" s="24"/>
      <c r="J174" s="29"/>
      <c r="S174" s="28"/>
      <c r="T174" s="29"/>
    </row>
    <row r="175" spans="1:20" s="7" customFormat="1" ht="21" x14ac:dyDescent="0.4">
      <c r="A175" s="24"/>
      <c r="B175" s="24"/>
      <c r="C175" s="24"/>
      <c r="D175" s="24"/>
      <c r="E175" s="24"/>
      <c r="J175" s="29"/>
      <c r="S175" s="28"/>
      <c r="T175" s="29"/>
    </row>
    <row r="176" spans="1:20" s="7" customFormat="1" ht="21" x14ac:dyDescent="0.4">
      <c r="A176" s="24"/>
      <c r="B176" s="24"/>
      <c r="C176" s="24"/>
      <c r="D176" s="24"/>
      <c r="E176" s="24"/>
      <c r="J176" s="29"/>
      <c r="S176" s="28"/>
      <c r="T176" s="29"/>
    </row>
    <row r="177" spans="1:20" s="7" customFormat="1" ht="21" x14ac:dyDescent="0.4">
      <c r="A177" s="24"/>
      <c r="B177" s="24"/>
      <c r="C177" s="24"/>
      <c r="D177" s="24"/>
      <c r="E177" s="24"/>
      <c r="J177" s="29"/>
      <c r="S177" s="28"/>
      <c r="T177" s="29"/>
    </row>
    <row r="178" spans="1:20" s="7" customFormat="1" ht="21" x14ac:dyDescent="0.4">
      <c r="A178" s="24"/>
      <c r="B178" s="24"/>
      <c r="C178" s="24"/>
      <c r="D178" s="24"/>
      <c r="E178" s="24"/>
      <c r="J178" s="29"/>
      <c r="S178" s="28"/>
      <c r="T178" s="29"/>
    </row>
    <row r="179" spans="1:20" s="7" customFormat="1" ht="21" x14ac:dyDescent="0.4">
      <c r="A179" s="24"/>
      <c r="B179" s="24"/>
      <c r="C179" s="24"/>
      <c r="D179" s="24"/>
      <c r="E179" s="24"/>
      <c r="J179" s="29"/>
      <c r="S179" s="28"/>
      <c r="T179" s="29"/>
    </row>
    <row r="180" spans="1:20" s="7" customFormat="1" ht="21" x14ac:dyDescent="0.4">
      <c r="A180" s="24"/>
      <c r="B180" s="24"/>
      <c r="C180" s="24"/>
      <c r="D180" s="24"/>
      <c r="E180" s="24"/>
      <c r="J180" s="29"/>
      <c r="S180" s="28"/>
      <c r="T180" s="29"/>
    </row>
    <row r="181" spans="1:20" s="7" customFormat="1" ht="21" x14ac:dyDescent="0.4">
      <c r="A181" s="24"/>
      <c r="B181" s="24"/>
      <c r="C181" s="24"/>
      <c r="D181" s="24"/>
      <c r="E181" s="24"/>
      <c r="J181" s="29"/>
      <c r="S181" s="28"/>
      <c r="T181" s="29"/>
    </row>
    <row r="182" spans="1:20" s="7" customFormat="1" ht="21" x14ac:dyDescent="0.4">
      <c r="A182" s="24"/>
      <c r="B182" s="24"/>
      <c r="C182" s="24"/>
      <c r="D182" s="24"/>
      <c r="E182" s="24"/>
      <c r="J182" s="29"/>
      <c r="S182" s="28"/>
      <c r="T182" s="29"/>
    </row>
    <row r="183" spans="1:20" s="7" customFormat="1" ht="21" x14ac:dyDescent="0.4">
      <c r="A183" s="24"/>
      <c r="B183" s="24"/>
      <c r="C183" s="24"/>
      <c r="D183" s="24"/>
      <c r="E183" s="24"/>
      <c r="J183" s="29"/>
      <c r="S183" s="28"/>
      <c r="T183" s="29"/>
    </row>
    <row r="184" spans="1:20" s="7" customFormat="1" ht="21" x14ac:dyDescent="0.4">
      <c r="A184" s="24"/>
      <c r="B184" s="24"/>
      <c r="C184" s="24"/>
      <c r="D184" s="24"/>
      <c r="E184" s="24"/>
      <c r="J184" s="29"/>
      <c r="S184" s="28"/>
      <c r="T184" s="29"/>
    </row>
    <row r="185" spans="1:20" s="7" customFormat="1" ht="21" x14ac:dyDescent="0.4">
      <c r="A185" s="24"/>
      <c r="B185" s="24"/>
      <c r="C185" s="24"/>
      <c r="D185" s="24"/>
      <c r="E185" s="24"/>
      <c r="J185" s="29"/>
      <c r="S185" s="28"/>
      <c r="T185" s="29"/>
    </row>
    <row r="186" spans="1:20" s="7" customFormat="1" ht="21" x14ac:dyDescent="0.4">
      <c r="A186" s="24"/>
      <c r="B186" s="24"/>
      <c r="C186" s="24"/>
      <c r="D186" s="24"/>
      <c r="E186" s="24"/>
      <c r="J186" s="29"/>
      <c r="S186" s="28"/>
      <c r="T186" s="29"/>
    </row>
    <row r="187" spans="1:20" s="7" customFormat="1" ht="21" x14ac:dyDescent="0.4">
      <c r="A187" s="24"/>
      <c r="B187" s="24"/>
      <c r="C187" s="24"/>
      <c r="D187" s="24"/>
      <c r="E187" s="24"/>
      <c r="J187" s="29"/>
      <c r="S187" s="28"/>
      <c r="T187" s="29"/>
    </row>
    <row r="188" spans="1:20" s="7" customFormat="1" ht="21" x14ac:dyDescent="0.4">
      <c r="A188" s="24"/>
      <c r="B188" s="24"/>
      <c r="C188" s="24"/>
      <c r="D188" s="24"/>
      <c r="E188" s="24"/>
      <c r="J188" s="29"/>
      <c r="S188" s="28"/>
      <c r="T188" s="29"/>
    </row>
    <row r="189" spans="1:20" s="7" customFormat="1" ht="21" x14ac:dyDescent="0.4">
      <c r="A189" s="24"/>
      <c r="B189" s="24"/>
      <c r="C189" s="24"/>
      <c r="D189" s="24"/>
      <c r="E189" s="24"/>
      <c r="J189" s="29"/>
      <c r="S189" s="28"/>
      <c r="T189" s="29"/>
    </row>
    <row r="190" spans="1:20" s="7" customFormat="1" ht="21" x14ac:dyDescent="0.4">
      <c r="A190" s="24"/>
      <c r="B190" s="24"/>
      <c r="C190" s="24"/>
      <c r="D190" s="24"/>
      <c r="E190" s="24"/>
      <c r="J190" s="29"/>
      <c r="S190" s="28"/>
      <c r="T190" s="29"/>
    </row>
    <row r="191" spans="1:20" s="7" customFormat="1" ht="21" x14ac:dyDescent="0.4">
      <c r="A191" s="24"/>
      <c r="B191" s="24"/>
      <c r="C191" s="24"/>
      <c r="D191" s="24"/>
      <c r="E191" s="24"/>
      <c r="J191" s="29"/>
      <c r="S191" s="28"/>
      <c r="T191" s="29"/>
    </row>
    <row r="192" spans="1:20" s="7" customFormat="1" ht="21" x14ac:dyDescent="0.4">
      <c r="A192" s="24"/>
      <c r="B192" s="24"/>
      <c r="C192" s="24"/>
      <c r="D192" s="24"/>
      <c r="E192" s="24"/>
      <c r="J192" s="29"/>
      <c r="S192" s="28"/>
      <c r="T192" s="29"/>
    </row>
    <row r="193" spans="1:20" s="7" customFormat="1" ht="21" x14ac:dyDescent="0.4">
      <c r="A193" s="24"/>
      <c r="B193" s="24"/>
      <c r="C193" s="24"/>
      <c r="D193" s="24"/>
      <c r="E193" s="24"/>
      <c r="J193" s="29"/>
      <c r="S193" s="28"/>
      <c r="T193" s="29"/>
    </row>
    <row r="194" spans="1:20" s="7" customFormat="1" ht="21" x14ac:dyDescent="0.4">
      <c r="A194" s="24"/>
      <c r="B194" s="24"/>
      <c r="C194" s="24"/>
      <c r="D194" s="24"/>
      <c r="E194" s="24"/>
      <c r="J194" s="29"/>
      <c r="S194" s="28"/>
      <c r="T194" s="29"/>
    </row>
    <row r="195" spans="1:20" s="7" customFormat="1" ht="21" x14ac:dyDescent="0.4">
      <c r="A195" s="24"/>
      <c r="B195" s="24"/>
      <c r="C195" s="24"/>
      <c r="D195" s="24"/>
      <c r="E195" s="24"/>
      <c r="J195" s="29"/>
      <c r="S195" s="28"/>
      <c r="T195" s="29"/>
    </row>
    <row r="196" spans="1:20" s="7" customFormat="1" ht="21" x14ac:dyDescent="0.4">
      <c r="A196" s="24"/>
      <c r="B196" s="24"/>
      <c r="C196" s="24"/>
      <c r="D196" s="24"/>
      <c r="E196" s="24"/>
      <c r="J196" s="29"/>
      <c r="S196" s="28"/>
      <c r="T196" s="29"/>
    </row>
    <row r="197" spans="1:20" s="7" customFormat="1" ht="21" x14ac:dyDescent="0.4">
      <c r="A197" s="24"/>
      <c r="B197" s="24"/>
      <c r="C197" s="24"/>
      <c r="D197" s="24"/>
      <c r="E197" s="24"/>
      <c r="J197" s="29"/>
      <c r="S197" s="28"/>
      <c r="T197" s="29"/>
    </row>
    <row r="198" spans="1:20" s="7" customFormat="1" ht="21" x14ac:dyDescent="0.4">
      <c r="A198" s="24"/>
      <c r="B198" s="24"/>
      <c r="C198" s="24"/>
      <c r="D198" s="24"/>
      <c r="E198" s="24"/>
      <c r="J198" s="29"/>
      <c r="S198" s="28"/>
      <c r="T198" s="29"/>
    </row>
    <row r="199" spans="1:20" s="7" customFormat="1" ht="21" x14ac:dyDescent="0.4">
      <c r="A199" s="24"/>
      <c r="B199" s="24"/>
      <c r="C199" s="24"/>
      <c r="D199" s="24"/>
      <c r="E199" s="24"/>
      <c r="J199" s="29"/>
      <c r="S199" s="28"/>
      <c r="T199" s="29"/>
    </row>
    <row r="200" spans="1:20" s="7" customFormat="1" ht="21" x14ac:dyDescent="0.4">
      <c r="A200" s="24"/>
      <c r="B200" s="24"/>
      <c r="C200" s="24"/>
      <c r="D200" s="24"/>
      <c r="E200" s="24"/>
      <c r="J200" s="29"/>
      <c r="S200" s="28"/>
      <c r="T200" s="29"/>
    </row>
    <row r="201" spans="1:20" s="7" customFormat="1" ht="21" x14ac:dyDescent="0.4">
      <c r="A201" s="24"/>
      <c r="B201" s="24"/>
      <c r="C201" s="24"/>
      <c r="D201" s="24"/>
      <c r="E201" s="24"/>
      <c r="J201" s="29"/>
      <c r="S201" s="28"/>
      <c r="T201" s="29"/>
    </row>
    <row r="202" spans="1:20" s="7" customFormat="1" ht="21" x14ac:dyDescent="0.4">
      <c r="A202" s="24"/>
      <c r="B202" s="24"/>
      <c r="C202" s="24"/>
      <c r="D202" s="24"/>
      <c r="E202" s="24"/>
      <c r="J202" s="29"/>
      <c r="S202" s="28"/>
      <c r="T202" s="29"/>
    </row>
    <row r="203" spans="1:20" s="7" customFormat="1" ht="21" x14ac:dyDescent="0.4">
      <c r="A203" s="24"/>
      <c r="B203" s="24"/>
      <c r="C203" s="24"/>
      <c r="D203" s="24"/>
      <c r="E203" s="24"/>
      <c r="J203" s="29"/>
      <c r="S203" s="28"/>
      <c r="T203" s="29"/>
    </row>
    <row r="204" spans="1:20" s="7" customFormat="1" ht="21" x14ac:dyDescent="0.4">
      <c r="A204" s="24"/>
      <c r="B204" s="24"/>
      <c r="C204" s="24"/>
      <c r="D204" s="24"/>
      <c r="E204" s="24"/>
      <c r="J204" s="29"/>
      <c r="S204" s="28"/>
      <c r="T204" s="29"/>
    </row>
    <row r="205" spans="1:20" s="7" customFormat="1" ht="21" x14ac:dyDescent="0.4">
      <c r="A205" s="24"/>
      <c r="B205" s="24"/>
      <c r="C205" s="24"/>
      <c r="D205" s="24"/>
      <c r="E205" s="24"/>
      <c r="J205" s="29"/>
      <c r="S205" s="28"/>
      <c r="T205" s="29"/>
    </row>
    <row r="206" spans="1:20" s="7" customFormat="1" ht="21" x14ac:dyDescent="0.4">
      <c r="A206" s="24"/>
      <c r="B206" s="24"/>
      <c r="C206" s="24"/>
      <c r="D206" s="24"/>
      <c r="E206" s="24"/>
      <c r="J206" s="29"/>
      <c r="S206" s="28"/>
      <c r="T206" s="29"/>
    </row>
    <row r="207" spans="1:20" s="7" customFormat="1" ht="21" x14ac:dyDescent="0.4">
      <c r="A207" s="24"/>
      <c r="B207" s="24"/>
      <c r="C207" s="24"/>
      <c r="D207" s="24"/>
      <c r="E207" s="24"/>
      <c r="J207" s="29"/>
      <c r="S207" s="28"/>
      <c r="T207" s="29"/>
    </row>
    <row r="208" spans="1:20" s="7" customFormat="1" ht="21" x14ac:dyDescent="0.4">
      <c r="A208" s="24"/>
      <c r="B208" s="24"/>
      <c r="C208" s="24"/>
      <c r="D208" s="24"/>
      <c r="E208" s="24"/>
      <c r="J208" s="29"/>
      <c r="S208" s="28"/>
      <c r="T208" s="29"/>
    </row>
    <row r="209" spans="1:20" s="7" customFormat="1" ht="21" x14ac:dyDescent="0.4">
      <c r="A209" s="24"/>
      <c r="B209" s="24"/>
      <c r="C209" s="24"/>
      <c r="D209" s="24"/>
      <c r="E209" s="24"/>
      <c r="J209" s="29"/>
      <c r="S209" s="28"/>
      <c r="T209" s="29"/>
    </row>
    <row r="210" spans="1:20" s="7" customFormat="1" ht="21" x14ac:dyDescent="0.4">
      <c r="A210" s="24"/>
      <c r="B210" s="24"/>
      <c r="C210" s="24"/>
      <c r="D210" s="24"/>
      <c r="E210" s="24"/>
      <c r="J210" s="29"/>
      <c r="S210" s="28"/>
      <c r="T210" s="29"/>
    </row>
    <row r="211" spans="1:20" s="7" customFormat="1" ht="21" x14ac:dyDescent="0.4">
      <c r="A211" s="24"/>
      <c r="B211" s="24"/>
      <c r="C211" s="24"/>
      <c r="D211" s="24"/>
      <c r="E211" s="24"/>
      <c r="J211" s="29"/>
      <c r="S211" s="28"/>
      <c r="T211" s="29"/>
    </row>
    <row r="212" spans="1:20" s="7" customFormat="1" ht="21" x14ac:dyDescent="0.4">
      <c r="A212" s="24"/>
      <c r="B212" s="24"/>
      <c r="C212" s="24"/>
      <c r="D212" s="24"/>
      <c r="E212" s="24"/>
      <c r="J212" s="29"/>
      <c r="S212" s="28"/>
      <c r="T212" s="29"/>
    </row>
    <row r="213" spans="1:20" s="7" customFormat="1" ht="21" x14ac:dyDescent="0.4">
      <c r="A213" s="24"/>
      <c r="B213" s="24"/>
      <c r="C213" s="24"/>
      <c r="D213" s="24"/>
      <c r="E213" s="24"/>
      <c r="J213" s="29"/>
      <c r="S213" s="28"/>
      <c r="T213" s="29"/>
    </row>
    <row r="214" spans="1:20" s="7" customFormat="1" ht="21" x14ac:dyDescent="0.4">
      <c r="A214" s="24"/>
      <c r="B214" s="24"/>
      <c r="C214" s="24"/>
      <c r="D214" s="24"/>
      <c r="E214" s="24"/>
      <c r="J214" s="29"/>
      <c r="S214" s="28"/>
      <c r="T214" s="29"/>
    </row>
    <row r="215" spans="1:20" s="7" customFormat="1" ht="21" x14ac:dyDescent="0.4">
      <c r="A215" s="24"/>
      <c r="B215" s="24"/>
      <c r="C215" s="24"/>
      <c r="D215" s="24"/>
      <c r="E215" s="24"/>
      <c r="J215" s="29"/>
      <c r="S215" s="28"/>
      <c r="T215" s="29"/>
    </row>
    <row r="216" spans="1:20" s="7" customFormat="1" ht="21" x14ac:dyDescent="0.4">
      <c r="A216" s="24"/>
      <c r="B216" s="24"/>
      <c r="C216" s="24"/>
      <c r="D216" s="24"/>
      <c r="E216" s="24"/>
      <c r="J216" s="29"/>
      <c r="S216" s="28"/>
      <c r="T216" s="29"/>
    </row>
    <row r="217" spans="1:20" s="7" customFormat="1" ht="21" x14ac:dyDescent="0.4">
      <c r="A217" s="24"/>
      <c r="B217" s="24"/>
      <c r="C217" s="24"/>
      <c r="D217" s="24"/>
      <c r="E217" s="24"/>
      <c r="J217" s="29"/>
      <c r="S217" s="28"/>
      <c r="T217" s="29"/>
    </row>
    <row r="218" spans="1:20" s="7" customFormat="1" ht="21" x14ac:dyDescent="0.4">
      <c r="A218" s="24"/>
      <c r="B218" s="24"/>
      <c r="C218" s="24"/>
      <c r="D218" s="24"/>
      <c r="E218" s="24"/>
      <c r="J218" s="29"/>
      <c r="S218" s="28"/>
      <c r="T218" s="29"/>
    </row>
    <row r="219" spans="1:20" s="7" customFormat="1" ht="21" x14ac:dyDescent="0.4">
      <c r="A219" s="24"/>
      <c r="B219" s="24"/>
      <c r="C219" s="24"/>
      <c r="D219" s="24"/>
      <c r="E219" s="24"/>
      <c r="J219" s="29"/>
      <c r="S219" s="28"/>
      <c r="T219" s="29"/>
    </row>
    <row r="220" spans="1:20" s="7" customFormat="1" ht="21" x14ac:dyDescent="0.4">
      <c r="A220" s="24"/>
      <c r="B220" s="24"/>
      <c r="C220" s="24"/>
      <c r="D220" s="24"/>
      <c r="E220" s="24"/>
      <c r="J220" s="29"/>
      <c r="S220" s="28"/>
      <c r="T220" s="29"/>
    </row>
    <row r="221" spans="1:20" s="7" customFormat="1" ht="21" x14ac:dyDescent="0.4">
      <c r="A221" s="24"/>
      <c r="B221" s="24"/>
      <c r="C221" s="24"/>
      <c r="D221" s="24"/>
      <c r="E221" s="24"/>
      <c r="J221" s="29"/>
      <c r="S221" s="28"/>
      <c r="T221" s="29"/>
    </row>
    <row r="222" spans="1:20" s="7" customFormat="1" ht="21" x14ac:dyDescent="0.4">
      <c r="A222" s="24"/>
      <c r="B222" s="24"/>
      <c r="C222" s="24"/>
      <c r="D222" s="24"/>
      <c r="E222" s="24"/>
      <c r="J222" s="29"/>
      <c r="S222" s="28"/>
      <c r="T222" s="29"/>
    </row>
    <row r="223" spans="1:20" s="7" customFormat="1" ht="21" x14ac:dyDescent="0.4">
      <c r="A223" s="24"/>
      <c r="B223" s="24"/>
      <c r="C223" s="24"/>
      <c r="D223" s="24"/>
      <c r="E223" s="24"/>
      <c r="J223" s="29"/>
      <c r="S223" s="28"/>
      <c r="T223" s="29"/>
    </row>
    <row r="224" spans="1:20" s="7" customFormat="1" ht="21" x14ac:dyDescent="0.4">
      <c r="A224" s="24"/>
      <c r="B224" s="24"/>
      <c r="C224" s="24"/>
      <c r="D224" s="24"/>
      <c r="E224" s="24"/>
      <c r="J224" s="29"/>
      <c r="S224" s="28"/>
      <c r="T224" s="29"/>
    </row>
    <row r="225" spans="1:20" s="7" customFormat="1" ht="21" x14ac:dyDescent="0.4">
      <c r="A225" s="24"/>
      <c r="B225" s="24"/>
      <c r="C225" s="24"/>
      <c r="D225" s="24"/>
      <c r="E225" s="24"/>
      <c r="J225" s="29"/>
      <c r="S225" s="28"/>
      <c r="T225" s="29"/>
    </row>
    <row r="226" spans="1:20" s="7" customFormat="1" ht="21" x14ac:dyDescent="0.4">
      <c r="A226" s="24"/>
      <c r="B226" s="24"/>
      <c r="C226" s="24"/>
      <c r="D226" s="24"/>
      <c r="E226" s="24"/>
      <c r="J226" s="29"/>
      <c r="S226" s="28"/>
      <c r="T226" s="29"/>
    </row>
    <row r="227" spans="1:20" s="7" customFormat="1" ht="21" x14ac:dyDescent="0.4">
      <c r="A227" s="24"/>
      <c r="B227" s="24"/>
      <c r="C227" s="24"/>
      <c r="D227" s="24"/>
      <c r="E227" s="24"/>
      <c r="J227" s="29"/>
      <c r="S227" s="28"/>
      <c r="T227" s="29"/>
    </row>
    <row r="228" spans="1:20" s="7" customFormat="1" ht="21" x14ac:dyDescent="0.4">
      <c r="A228" s="24"/>
      <c r="B228" s="24"/>
      <c r="C228" s="24"/>
      <c r="D228" s="24"/>
      <c r="E228" s="24"/>
      <c r="J228" s="29"/>
      <c r="S228" s="28"/>
      <c r="T228" s="29"/>
    </row>
    <row r="229" spans="1:20" s="7" customFormat="1" ht="21" x14ac:dyDescent="0.4">
      <c r="A229" s="24"/>
      <c r="B229" s="24"/>
      <c r="C229" s="24"/>
      <c r="D229" s="24"/>
      <c r="E229" s="24"/>
      <c r="J229" s="29"/>
      <c r="S229" s="28"/>
      <c r="T229" s="29"/>
    </row>
    <row r="230" spans="1:20" s="7" customFormat="1" ht="21" x14ac:dyDescent="0.4">
      <c r="A230" s="24"/>
      <c r="B230" s="24"/>
      <c r="C230" s="24"/>
      <c r="D230" s="24"/>
      <c r="E230" s="24"/>
      <c r="J230" s="29"/>
      <c r="S230" s="28"/>
      <c r="T230" s="29"/>
    </row>
    <row r="231" spans="1:20" s="7" customFormat="1" ht="21" x14ac:dyDescent="0.4">
      <c r="A231" s="24"/>
      <c r="B231" s="24"/>
      <c r="C231" s="24"/>
      <c r="D231" s="24"/>
      <c r="E231" s="24"/>
      <c r="J231" s="29"/>
      <c r="S231" s="28"/>
      <c r="T231" s="29"/>
    </row>
    <row r="232" spans="1:20" s="7" customFormat="1" ht="21" x14ac:dyDescent="0.4">
      <c r="A232" s="24"/>
      <c r="B232" s="24"/>
      <c r="C232" s="24"/>
      <c r="D232" s="24"/>
      <c r="E232" s="24"/>
      <c r="J232" s="29"/>
      <c r="S232" s="28"/>
      <c r="T232" s="29"/>
    </row>
    <row r="233" spans="1:20" s="7" customFormat="1" ht="21" x14ac:dyDescent="0.4">
      <c r="A233" s="24"/>
      <c r="B233" s="24"/>
      <c r="C233" s="24"/>
      <c r="D233" s="24"/>
      <c r="E233" s="24"/>
      <c r="J233" s="29"/>
      <c r="S233" s="28"/>
      <c r="T233" s="29"/>
    </row>
    <row r="234" spans="1:20" s="7" customFormat="1" ht="21" x14ac:dyDescent="0.4">
      <c r="A234" s="24"/>
      <c r="B234" s="24"/>
      <c r="C234" s="24"/>
      <c r="D234" s="24"/>
      <c r="E234" s="24"/>
      <c r="J234" s="29"/>
      <c r="S234" s="28"/>
      <c r="T234" s="29"/>
    </row>
    <row r="235" spans="1:20" s="7" customFormat="1" ht="21" x14ac:dyDescent="0.4">
      <c r="A235" s="24"/>
      <c r="B235" s="24"/>
      <c r="C235" s="24"/>
      <c r="D235" s="24"/>
      <c r="E235" s="24"/>
      <c r="J235" s="29"/>
      <c r="S235" s="28"/>
      <c r="T235" s="29"/>
    </row>
    <row r="236" spans="1:20" s="7" customFormat="1" ht="21" x14ac:dyDescent="0.4">
      <c r="A236" s="24"/>
      <c r="B236" s="24"/>
      <c r="C236" s="24"/>
      <c r="D236" s="24"/>
      <c r="E236" s="24"/>
      <c r="J236" s="29"/>
      <c r="S236" s="28"/>
      <c r="T236" s="29"/>
    </row>
    <row r="237" spans="1:20" s="7" customFormat="1" ht="21" x14ac:dyDescent="0.4">
      <c r="A237" s="24"/>
      <c r="B237" s="24"/>
      <c r="C237" s="24"/>
      <c r="D237" s="24"/>
      <c r="E237" s="24"/>
      <c r="J237" s="29"/>
      <c r="S237" s="28"/>
      <c r="T237" s="29"/>
    </row>
    <row r="238" spans="1:20" s="7" customFormat="1" ht="21" x14ac:dyDescent="0.4">
      <c r="A238" s="24"/>
      <c r="B238" s="24"/>
      <c r="C238" s="24"/>
      <c r="D238" s="24"/>
      <c r="E238" s="24"/>
      <c r="J238" s="29"/>
      <c r="S238" s="28"/>
      <c r="T238" s="29"/>
    </row>
    <row r="239" spans="1:20" s="7" customFormat="1" ht="21" x14ac:dyDescent="0.4">
      <c r="A239" s="24"/>
      <c r="B239" s="24"/>
      <c r="C239" s="24"/>
      <c r="D239" s="24"/>
      <c r="E239" s="24"/>
      <c r="J239" s="29"/>
      <c r="S239" s="28"/>
      <c r="T239" s="29"/>
    </row>
    <row r="240" spans="1:20" s="7" customFormat="1" ht="21" x14ac:dyDescent="0.4">
      <c r="A240" s="24"/>
      <c r="B240" s="24"/>
      <c r="C240" s="24"/>
      <c r="D240" s="24"/>
      <c r="E240" s="24"/>
      <c r="J240" s="29"/>
      <c r="S240" s="28"/>
      <c r="T240" s="29"/>
    </row>
    <row r="241" spans="1:20" s="7" customFormat="1" ht="21" x14ac:dyDescent="0.4">
      <c r="A241" s="24"/>
      <c r="B241" s="24"/>
      <c r="C241" s="24"/>
      <c r="D241" s="24"/>
      <c r="E241" s="24"/>
      <c r="J241" s="29"/>
      <c r="S241" s="28"/>
      <c r="T241" s="29"/>
    </row>
    <row r="242" spans="1:20" s="7" customFormat="1" ht="21" x14ac:dyDescent="0.4">
      <c r="A242" s="24"/>
      <c r="B242" s="24"/>
      <c r="C242" s="24"/>
      <c r="D242" s="24"/>
      <c r="E242" s="24"/>
      <c r="J242" s="29"/>
      <c r="S242" s="28"/>
      <c r="T242" s="29"/>
    </row>
    <row r="243" spans="1:20" s="7" customFormat="1" ht="21" x14ac:dyDescent="0.4">
      <c r="A243" s="24"/>
      <c r="B243" s="24"/>
      <c r="C243" s="24"/>
      <c r="D243" s="24"/>
      <c r="E243" s="24"/>
      <c r="J243" s="29"/>
      <c r="S243" s="28"/>
      <c r="T243" s="29"/>
    </row>
    <row r="244" spans="1:20" s="7" customFormat="1" ht="21" x14ac:dyDescent="0.4">
      <c r="A244" s="24"/>
      <c r="B244" s="24"/>
      <c r="C244" s="24"/>
      <c r="D244" s="24"/>
      <c r="E244" s="24"/>
      <c r="J244" s="29"/>
      <c r="S244" s="28"/>
      <c r="T244" s="29"/>
    </row>
    <row r="245" spans="1:20" s="7" customFormat="1" ht="21" x14ac:dyDescent="0.4">
      <c r="A245" s="24"/>
      <c r="B245" s="24"/>
      <c r="C245" s="24"/>
      <c r="D245" s="24"/>
      <c r="E245" s="24"/>
      <c r="J245" s="29"/>
      <c r="S245" s="28"/>
      <c r="T245" s="29"/>
    </row>
    <row r="246" spans="1:20" s="7" customFormat="1" ht="21" x14ac:dyDescent="0.4">
      <c r="A246" s="24"/>
      <c r="B246" s="24"/>
      <c r="C246" s="24"/>
      <c r="D246" s="24"/>
      <c r="E246" s="24"/>
      <c r="J246" s="29"/>
      <c r="S246" s="28"/>
      <c r="T246" s="29"/>
    </row>
    <row r="247" spans="1:20" s="7" customFormat="1" ht="21" x14ac:dyDescent="0.4">
      <c r="A247" s="24"/>
      <c r="B247" s="24"/>
      <c r="C247" s="24"/>
      <c r="D247" s="24"/>
      <c r="E247" s="24"/>
      <c r="J247" s="29"/>
      <c r="S247" s="28"/>
      <c r="T247" s="29"/>
    </row>
    <row r="248" spans="1:20" s="25" customFormat="1" ht="21" x14ac:dyDescent="0.4">
      <c r="B248" s="24"/>
      <c r="C248" s="24"/>
      <c r="J248" s="30"/>
      <c r="K248" s="7"/>
      <c r="S248" s="31"/>
      <c r="T248" s="30"/>
    </row>
    <row r="249" spans="1:20" s="7" customFormat="1" ht="21" x14ac:dyDescent="0.4">
      <c r="A249" s="24"/>
      <c r="B249" s="24"/>
      <c r="C249" s="24"/>
      <c r="D249" s="24"/>
      <c r="E249" s="24"/>
      <c r="J249" s="29"/>
      <c r="S249" s="28"/>
      <c r="T249" s="29"/>
    </row>
    <row r="250" spans="1:20" s="7" customFormat="1" ht="21" x14ac:dyDescent="0.4">
      <c r="A250" s="24"/>
      <c r="B250" s="24"/>
      <c r="C250" s="24"/>
      <c r="D250" s="24"/>
      <c r="E250" s="24"/>
      <c r="J250" s="29"/>
      <c r="S250" s="28"/>
      <c r="T250" s="29"/>
    </row>
    <row r="251" spans="1:20" s="7" customFormat="1" ht="21" x14ac:dyDescent="0.4">
      <c r="A251" s="24"/>
      <c r="B251" s="24"/>
      <c r="C251" s="24"/>
      <c r="D251" s="24"/>
      <c r="E251" s="24"/>
      <c r="J251" s="29"/>
      <c r="S251" s="28"/>
      <c r="T251" s="29"/>
    </row>
    <row r="252" spans="1:20" s="7" customFormat="1" ht="21" x14ac:dyDescent="0.4">
      <c r="A252" s="24"/>
      <c r="B252" s="24"/>
      <c r="C252" s="24"/>
      <c r="D252" s="24"/>
      <c r="E252" s="24"/>
      <c r="J252" s="29"/>
      <c r="S252" s="28"/>
      <c r="T252" s="29"/>
    </row>
    <row r="253" spans="1:20" s="7" customFormat="1" ht="21" x14ac:dyDescent="0.4">
      <c r="A253" s="24"/>
      <c r="B253" s="24"/>
      <c r="C253" s="24"/>
      <c r="D253" s="24"/>
      <c r="E253" s="24"/>
      <c r="J253" s="29"/>
      <c r="S253" s="28"/>
      <c r="T253" s="29"/>
    </row>
    <row r="254" spans="1:20" s="7" customFormat="1" ht="21" x14ac:dyDescent="0.4">
      <c r="A254" s="24"/>
      <c r="B254" s="24"/>
      <c r="C254" s="24"/>
      <c r="D254" s="24"/>
      <c r="E254" s="24"/>
      <c r="J254" s="29"/>
      <c r="S254" s="28"/>
      <c r="T254" s="29"/>
    </row>
    <row r="255" spans="1:20" s="7" customFormat="1" ht="21" x14ac:dyDescent="0.4">
      <c r="A255" s="24"/>
      <c r="B255" s="24"/>
      <c r="C255" s="24"/>
      <c r="D255" s="24"/>
      <c r="E255" s="24"/>
      <c r="J255" s="29"/>
      <c r="S255" s="28"/>
      <c r="T255" s="29"/>
    </row>
    <row r="256" spans="1:20" s="7" customFormat="1" ht="21" x14ac:dyDescent="0.4">
      <c r="A256" s="24"/>
      <c r="B256" s="24"/>
      <c r="C256" s="24"/>
      <c r="D256" s="24"/>
      <c r="E256" s="24"/>
      <c r="J256" s="29"/>
      <c r="S256" s="28"/>
      <c r="T256" s="29"/>
    </row>
    <row r="257" spans="1:20" s="7" customFormat="1" ht="21" x14ac:dyDescent="0.4">
      <c r="A257" s="24"/>
      <c r="B257" s="24"/>
      <c r="C257" s="24"/>
      <c r="D257" s="24"/>
      <c r="E257" s="24"/>
      <c r="J257" s="29"/>
      <c r="S257" s="28"/>
      <c r="T257" s="29"/>
    </row>
    <row r="258" spans="1:20" s="7" customFormat="1" ht="21" x14ac:dyDescent="0.4">
      <c r="A258" s="24"/>
      <c r="B258" s="24"/>
      <c r="C258" s="24"/>
      <c r="D258" s="24"/>
      <c r="E258" s="24"/>
      <c r="J258" s="29"/>
      <c r="S258" s="28"/>
      <c r="T258" s="29"/>
    </row>
    <row r="259" spans="1:20" s="7" customFormat="1" ht="21" x14ac:dyDescent="0.4">
      <c r="A259" s="24"/>
      <c r="B259" s="24"/>
      <c r="C259" s="24"/>
      <c r="D259" s="24"/>
      <c r="E259" s="24"/>
      <c r="J259" s="29"/>
      <c r="S259" s="28"/>
      <c r="T259" s="29"/>
    </row>
    <row r="260" spans="1:20" s="7" customFormat="1" ht="21" x14ac:dyDescent="0.4">
      <c r="A260" s="24"/>
      <c r="B260" s="24"/>
      <c r="C260" s="24"/>
      <c r="D260" s="24"/>
      <c r="E260" s="24"/>
      <c r="J260" s="29"/>
      <c r="S260" s="28"/>
      <c r="T260" s="29"/>
    </row>
    <row r="261" spans="1:20" s="7" customFormat="1" ht="21" x14ac:dyDescent="0.4">
      <c r="A261" s="24"/>
      <c r="B261" s="24"/>
      <c r="C261" s="24"/>
      <c r="D261" s="24"/>
      <c r="E261" s="24"/>
      <c r="J261" s="29"/>
      <c r="S261" s="28"/>
      <c r="T261" s="29"/>
    </row>
    <row r="262" spans="1:20" s="7" customFormat="1" ht="21" x14ac:dyDescent="0.4">
      <c r="A262" s="24"/>
      <c r="B262" s="24"/>
      <c r="C262" s="24"/>
      <c r="D262" s="24"/>
      <c r="E262" s="24"/>
      <c r="J262" s="29"/>
      <c r="S262" s="28"/>
      <c r="T262" s="29"/>
    </row>
    <row r="263" spans="1:20" s="7" customFormat="1" ht="21" x14ac:dyDescent="0.4">
      <c r="A263" s="24"/>
      <c r="B263" s="24"/>
      <c r="C263" s="24"/>
      <c r="D263" s="24"/>
      <c r="E263" s="24"/>
      <c r="J263" s="29"/>
      <c r="S263" s="28"/>
      <c r="T263" s="29"/>
    </row>
    <row r="264" spans="1:20" s="7" customFormat="1" ht="21" x14ac:dyDescent="0.4">
      <c r="A264" s="24"/>
      <c r="B264" s="24"/>
      <c r="C264" s="24"/>
      <c r="D264" s="24"/>
      <c r="E264" s="24"/>
      <c r="J264" s="29"/>
      <c r="S264" s="28"/>
      <c r="T264" s="29"/>
    </row>
    <row r="265" spans="1:20" s="7" customFormat="1" ht="21" x14ac:dyDescent="0.4">
      <c r="A265" s="24"/>
      <c r="B265" s="24"/>
      <c r="C265" s="24"/>
      <c r="D265" s="24"/>
      <c r="E265" s="24"/>
      <c r="J265" s="29"/>
      <c r="S265" s="28"/>
      <c r="T265" s="29"/>
    </row>
    <row r="266" spans="1:20" s="7" customFormat="1" ht="21" x14ac:dyDescent="0.4">
      <c r="A266" s="24"/>
      <c r="B266" s="24"/>
      <c r="C266" s="24"/>
      <c r="D266" s="24"/>
      <c r="E266" s="24"/>
      <c r="J266" s="29"/>
      <c r="S266" s="28"/>
      <c r="T266" s="29"/>
    </row>
    <row r="267" spans="1:20" s="7" customFormat="1" ht="21" x14ac:dyDescent="0.4">
      <c r="A267" s="24"/>
      <c r="B267" s="24"/>
      <c r="C267" s="24"/>
      <c r="D267" s="24"/>
      <c r="E267" s="24"/>
      <c r="J267" s="29"/>
      <c r="S267" s="28"/>
      <c r="T267" s="29"/>
    </row>
    <row r="268" spans="1:20" s="7" customFormat="1" ht="21" x14ac:dyDescent="0.4">
      <c r="A268" s="24"/>
      <c r="B268" s="24"/>
      <c r="C268" s="24"/>
      <c r="D268" s="24"/>
      <c r="E268" s="24"/>
      <c r="J268" s="29"/>
      <c r="S268" s="28"/>
      <c r="T268" s="29"/>
    </row>
    <row r="269" spans="1:20" s="7" customFormat="1" ht="21" x14ac:dyDescent="0.4">
      <c r="A269" s="24"/>
      <c r="B269" s="24"/>
      <c r="C269" s="24"/>
      <c r="D269" s="24"/>
      <c r="E269" s="24"/>
      <c r="J269" s="29"/>
      <c r="S269" s="28"/>
      <c r="T269" s="29"/>
    </row>
    <row r="270" spans="1:20" s="7" customFormat="1" ht="21" x14ac:dyDescent="0.4">
      <c r="A270" s="24"/>
      <c r="B270" s="24"/>
      <c r="C270" s="24"/>
      <c r="D270" s="24"/>
      <c r="E270" s="24"/>
      <c r="J270" s="29"/>
      <c r="S270" s="28"/>
      <c r="T270" s="29"/>
    </row>
    <row r="271" spans="1:20" s="7" customFormat="1" ht="21" x14ac:dyDescent="0.4">
      <c r="A271" s="24"/>
      <c r="B271" s="24"/>
      <c r="C271" s="24"/>
      <c r="D271" s="24"/>
      <c r="E271" s="24"/>
      <c r="J271" s="29"/>
      <c r="S271" s="28"/>
      <c r="T271" s="29"/>
    </row>
    <row r="272" spans="1:20" s="7" customFormat="1" ht="21" x14ac:dyDescent="0.4">
      <c r="A272" s="24"/>
      <c r="B272" s="24"/>
      <c r="C272" s="24"/>
      <c r="D272" s="24"/>
      <c r="E272" s="24"/>
      <c r="J272" s="29"/>
      <c r="S272" s="28"/>
      <c r="T272" s="29"/>
    </row>
    <row r="273" spans="1:20" s="7" customFormat="1" ht="21" x14ac:dyDescent="0.4">
      <c r="A273" s="24"/>
      <c r="B273" s="24"/>
      <c r="C273" s="24"/>
      <c r="D273" s="24"/>
      <c r="E273" s="24"/>
      <c r="J273" s="29"/>
      <c r="S273" s="28"/>
      <c r="T273" s="29"/>
    </row>
    <row r="274" spans="1:20" s="7" customFormat="1" ht="21" x14ac:dyDescent="0.4">
      <c r="A274" s="24"/>
      <c r="B274" s="24"/>
      <c r="C274" s="24"/>
      <c r="D274" s="24"/>
      <c r="E274" s="24"/>
      <c r="J274" s="29"/>
      <c r="S274" s="28"/>
      <c r="T274" s="29"/>
    </row>
    <row r="275" spans="1:20" s="7" customFormat="1" ht="21" x14ac:dyDescent="0.4">
      <c r="A275" s="24"/>
      <c r="B275" s="24"/>
      <c r="C275" s="24"/>
      <c r="D275" s="24"/>
      <c r="E275" s="24"/>
      <c r="J275" s="29"/>
      <c r="S275" s="28"/>
      <c r="T275" s="29"/>
    </row>
    <row r="276" spans="1:20" s="7" customFormat="1" ht="21" x14ac:dyDescent="0.4">
      <c r="A276" s="24"/>
      <c r="B276" s="24"/>
      <c r="C276" s="24"/>
      <c r="D276" s="24"/>
      <c r="E276" s="24"/>
      <c r="J276" s="29"/>
      <c r="S276" s="28"/>
      <c r="T276" s="29"/>
    </row>
    <row r="277" spans="1:20" s="7" customFormat="1" ht="21" x14ac:dyDescent="0.4">
      <c r="A277" s="24"/>
      <c r="B277" s="24"/>
      <c r="C277" s="24"/>
      <c r="D277" s="24"/>
      <c r="E277" s="24"/>
      <c r="J277" s="29"/>
      <c r="S277" s="28"/>
      <c r="T277" s="29"/>
    </row>
    <row r="278" spans="1:20" s="7" customFormat="1" ht="21" x14ac:dyDescent="0.4">
      <c r="A278" s="24"/>
      <c r="B278" s="24"/>
      <c r="C278" s="24"/>
      <c r="D278" s="24"/>
      <c r="E278" s="24"/>
      <c r="J278" s="29"/>
      <c r="S278" s="28"/>
      <c r="T278" s="29"/>
    </row>
    <row r="279" spans="1:20" s="7" customFormat="1" ht="21" x14ac:dyDescent="0.4">
      <c r="A279" s="24"/>
      <c r="B279" s="24"/>
      <c r="C279" s="24"/>
      <c r="D279" s="24"/>
      <c r="E279" s="24"/>
      <c r="J279" s="29"/>
      <c r="S279" s="28"/>
      <c r="T279" s="29"/>
    </row>
    <row r="280" spans="1:20" s="7" customFormat="1" ht="21" x14ac:dyDescent="0.4">
      <c r="A280" s="24"/>
      <c r="B280" s="24"/>
      <c r="C280" s="24"/>
      <c r="D280" s="24"/>
      <c r="E280" s="24"/>
      <c r="J280" s="29"/>
      <c r="S280" s="28"/>
      <c r="T280" s="29"/>
    </row>
    <row r="281" spans="1:20" s="7" customFormat="1" ht="21" x14ac:dyDescent="0.4">
      <c r="A281" s="24"/>
      <c r="B281" s="24"/>
      <c r="C281" s="24"/>
      <c r="D281" s="24"/>
      <c r="E281" s="24"/>
      <c r="J281" s="29"/>
      <c r="S281" s="28"/>
      <c r="T281" s="29"/>
    </row>
    <row r="282" spans="1:20" s="7" customFormat="1" ht="21" x14ac:dyDescent="0.4">
      <c r="A282" s="24"/>
      <c r="B282" s="24"/>
      <c r="C282" s="24"/>
      <c r="D282" s="24"/>
      <c r="E282" s="24"/>
      <c r="J282" s="29"/>
      <c r="S282" s="28"/>
      <c r="T282" s="29"/>
    </row>
    <row r="283" spans="1:20" s="7" customFormat="1" ht="21" x14ac:dyDescent="0.4">
      <c r="A283" s="24"/>
      <c r="B283" s="24"/>
      <c r="C283" s="24"/>
      <c r="D283" s="24"/>
      <c r="E283" s="24"/>
      <c r="J283" s="29"/>
      <c r="S283" s="28"/>
      <c r="T283" s="29"/>
    </row>
    <row r="284" spans="1:20" s="7" customFormat="1" ht="21" x14ac:dyDescent="0.4">
      <c r="A284" s="24"/>
      <c r="B284" s="24"/>
      <c r="C284" s="24"/>
      <c r="D284" s="24"/>
      <c r="E284" s="24"/>
      <c r="J284" s="29"/>
      <c r="S284" s="28"/>
      <c r="T284" s="29"/>
    </row>
    <row r="285" spans="1:20" s="7" customFormat="1" ht="21" x14ac:dyDescent="0.4">
      <c r="A285" s="24"/>
      <c r="B285" s="24"/>
      <c r="C285" s="24"/>
      <c r="D285" s="24"/>
      <c r="E285" s="24"/>
      <c r="J285" s="29"/>
      <c r="S285" s="28"/>
      <c r="T285" s="29"/>
    </row>
    <row r="286" spans="1:20" s="7" customFormat="1" ht="21" x14ac:dyDescent="0.4">
      <c r="A286" s="24"/>
      <c r="B286" s="24"/>
      <c r="C286" s="24"/>
      <c r="D286" s="24"/>
      <c r="E286" s="24"/>
      <c r="J286" s="29"/>
      <c r="S286" s="28"/>
      <c r="T286" s="29"/>
    </row>
    <row r="287" spans="1:20" s="7" customFormat="1" ht="21" x14ac:dyDescent="0.4">
      <c r="A287" s="24"/>
      <c r="B287" s="24"/>
      <c r="C287" s="24"/>
      <c r="D287" s="24"/>
      <c r="E287" s="24"/>
      <c r="J287" s="29"/>
      <c r="S287" s="28"/>
      <c r="T287" s="29"/>
    </row>
    <row r="288" spans="1:20" s="7" customFormat="1" ht="21" x14ac:dyDescent="0.4">
      <c r="A288" s="24"/>
      <c r="B288" s="24"/>
      <c r="C288" s="24"/>
      <c r="D288" s="24"/>
      <c r="E288" s="24"/>
      <c r="J288" s="29"/>
      <c r="S288" s="28"/>
      <c r="T288" s="29"/>
    </row>
    <row r="289" spans="1:20" s="7" customFormat="1" ht="21" x14ac:dyDescent="0.4">
      <c r="A289" s="24"/>
      <c r="B289" s="24"/>
      <c r="C289" s="24"/>
      <c r="D289" s="24"/>
      <c r="E289" s="24"/>
      <c r="J289" s="29"/>
      <c r="S289" s="28"/>
      <c r="T289" s="29"/>
    </row>
    <row r="290" spans="1:20" s="7" customFormat="1" ht="21" x14ac:dyDescent="0.4">
      <c r="A290" s="24"/>
      <c r="B290" s="24"/>
      <c r="C290" s="24"/>
      <c r="D290" s="24"/>
      <c r="E290" s="24"/>
      <c r="J290" s="29"/>
      <c r="S290" s="28"/>
      <c r="T290" s="29"/>
    </row>
    <row r="291" spans="1:20" s="7" customFormat="1" ht="21" x14ac:dyDescent="0.4">
      <c r="A291" s="24"/>
      <c r="B291" s="24"/>
      <c r="C291" s="24"/>
      <c r="D291" s="24"/>
      <c r="E291" s="24"/>
      <c r="J291" s="29"/>
      <c r="S291" s="28"/>
      <c r="T291" s="29"/>
    </row>
    <row r="292" spans="1:20" s="7" customFormat="1" ht="21" x14ac:dyDescent="0.4">
      <c r="A292" s="24"/>
      <c r="B292" s="24"/>
      <c r="C292" s="24"/>
      <c r="D292" s="24"/>
      <c r="E292" s="24"/>
      <c r="J292" s="29"/>
      <c r="S292" s="28"/>
      <c r="T292" s="29"/>
    </row>
    <row r="293" spans="1:20" s="7" customFormat="1" ht="21" x14ac:dyDescent="0.4">
      <c r="A293" s="24"/>
      <c r="B293" s="24"/>
      <c r="C293" s="24"/>
      <c r="D293" s="24"/>
      <c r="E293" s="24"/>
      <c r="J293" s="29"/>
      <c r="S293" s="28"/>
      <c r="T293" s="29"/>
    </row>
    <row r="294" spans="1:20" s="7" customFormat="1" ht="21" x14ac:dyDescent="0.4">
      <c r="A294" s="24"/>
      <c r="B294" s="24"/>
      <c r="C294" s="24"/>
      <c r="D294" s="24"/>
      <c r="E294" s="24"/>
      <c r="J294" s="29"/>
      <c r="S294" s="28"/>
      <c r="T294" s="29"/>
    </row>
    <row r="295" spans="1:20" s="7" customFormat="1" ht="21" x14ac:dyDescent="0.4">
      <c r="A295" s="24"/>
      <c r="B295" s="24"/>
      <c r="C295" s="24"/>
      <c r="D295" s="24"/>
      <c r="E295" s="24"/>
      <c r="J295" s="29"/>
      <c r="S295" s="28"/>
      <c r="T295" s="29"/>
    </row>
    <row r="296" spans="1:20" s="7" customFormat="1" ht="21" x14ac:dyDescent="0.4">
      <c r="A296" s="24"/>
      <c r="B296" s="24"/>
      <c r="C296" s="24"/>
      <c r="D296" s="24"/>
      <c r="E296" s="24"/>
      <c r="J296" s="29"/>
      <c r="S296" s="28"/>
      <c r="T296" s="29"/>
    </row>
    <row r="297" spans="1:20" s="7" customFormat="1" ht="21" x14ac:dyDescent="0.4">
      <c r="A297" s="24"/>
      <c r="B297" s="24"/>
      <c r="C297" s="24"/>
      <c r="D297" s="24"/>
      <c r="E297" s="24"/>
      <c r="J297" s="29"/>
      <c r="S297" s="28"/>
      <c r="T297" s="29"/>
    </row>
    <row r="298" spans="1:20" s="7" customFormat="1" ht="21" x14ac:dyDescent="0.4">
      <c r="A298" s="24"/>
      <c r="B298" s="24"/>
      <c r="C298" s="24"/>
      <c r="D298" s="24"/>
      <c r="E298" s="24"/>
      <c r="J298" s="29"/>
      <c r="S298" s="28"/>
      <c r="T298" s="29"/>
    </row>
    <row r="299" spans="1:20" s="7" customFormat="1" ht="21" x14ac:dyDescent="0.4">
      <c r="A299" s="24"/>
      <c r="B299" s="24"/>
      <c r="C299" s="24"/>
      <c r="D299" s="24"/>
      <c r="E299" s="24"/>
      <c r="J299" s="29"/>
      <c r="S299" s="28"/>
      <c r="T299" s="29"/>
    </row>
    <row r="300" spans="1:20" s="7" customFormat="1" ht="21" x14ac:dyDescent="0.4">
      <c r="A300" s="24"/>
      <c r="B300" s="24"/>
      <c r="C300" s="24"/>
      <c r="D300" s="24"/>
      <c r="E300" s="24"/>
      <c r="J300" s="29"/>
      <c r="S300" s="28"/>
      <c r="T300" s="29"/>
    </row>
    <row r="301" spans="1:20" s="7" customFormat="1" ht="21" x14ac:dyDescent="0.4">
      <c r="A301" s="24"/>
      <c r="B301" s="24"/>
      <c r="C301" s="24"/>
      <c r="D301" s="24"/>
      <c r="E301" s="24"/>
      <c r="J301" s="29"/>
      <c r="S301" s="28"/>
      <c r="T301" s="29"/>
    </row>
    <row r="302" spans="1:20" s="7" customFormat="1" ht="21" x14ac:dyDescent="0.4">
      <c r="A302" s="24"/>
      <c r="B302" s="24"/>
      <c r="C302" s="24"/>
      <c r="D302" s="24"/>
      <c r="E302" s="24"/>
      <c r="J302" s="29"/>
      <c r="S302" s="28"/>
      <c r="T302" s="29"/>
    </row>
    <row r="303" spans="1:20" s="7" customFormat="1" ht="21" x14ac:dyDescent="0.4">
      <c r="A303" s="24"/>
      <c r="B303" s="24"/>
      <c r="C303" s="24"/>
      <c r="D303" s="24"/>
      <c r="E303" s="24"/>
      <c r="J303" s="29"/>
      <c r="S303" s="28"/>
      <c r="T303" s="29"/>
    </row>
    <row r="304" spans="1:20" s="7" customFormat="1" ht="21" x14ac:dyDescent="0.4">
      <c r="A304" s="24"/>
      <c r="B304" s="24"/>
      <c r="C304" s="24"/>
      <c r="D304" s="24"/>
      <c r="E304" s="24"/>
      <c r="J304" s="29"/>
      <c r="S304" s="28"/>
      <c r="T304" s="29"/>
    </row>
    <row r="305" spans="1:20" s="7" customFormat="1" ht="21" x14ac:dyDescent="0.4">
      <c r="A305" s="24"/>
      <c r="B305" s="24"/>
      <c r="C305" s="24"/>
      <c r="D305" s="24"/>
      <c r="E305" s="24"/>
      <c r="J305" s="29"/>
      <c r="S305" s="28"/>
      <c r="T305" s="29"/>
    </row>
    <row r="306" spans="1:20" s="7" customFormat="1" ht="21" x14ac:dyDescent="0.4">
      <c r="A306" s="24"/>
      <c r="B306" s="24"/>
      <c r="C306" s="24"/>
      <c r="D306" s="24"/>
      <c r="E306" s="24"/>
      <c r="J306" s="29"/>
      <c r="S306" s="28"/>
      <c r="T306" s="29"/>
    </row>
    <row r="307" spans="1:20" s="7" customFormat="1" ht="21" x14ac:dyDescent="0.4">
      <c r="A307" s="24"/>
      <c r="B307" s="24"/>
      <c r="C307" s="24"/>
      <c r="D307" s="24"/>
      <c r="E307" s="24"/>
      <c r="J307" s="29"/>
      <c r="S307" s="28"/>
      <c r="T307" s="29"/>
    </row>
    <row r="308" spans="1:20" s="7" customFormat="1" ht="21" x14ac:dyDescent="0.4">
      <c r="A308" s="24"/>
      <c r="B308" s="24"/>
      <c r="C308" s="24"/>
      <c r="D308" s="24"/>
      <c r="E308" s="24"/>
      <c r="J308" s="29"/>
      <c r="S308" s="28"/>
      <c r="T308" s="29"/>
    </row>
    <row r="309" spans="1:20" s="7" customFormat="1" ht="21" x14ac:dyDescent="0.4">
      <c r="A309" s="24"/>
      <c r="B309" s="24"/>
      <c r="C309" s="24"/>
      <c r="D309" s="24"/>
      <c r="E309" s="24"/>
      <c r="J309" s="29"/>
      <c r="S309" s="28"/>
      <c r="T309" s="29"/>
    </row>
    <row r="310" spans="1:20" s="7" customFormat="1" ht="21" x14ac:dyDescent="0.4">
      <c r="A310" s="24"/>
      <c r="B310" s="24"/>
      <c r="C310" s="24"/>
      <c r="D310" s="24"/>
      <c r="E310" s="24"/>
      <c r="J310" s="29"/>
      <c r="S310" s="28"/>
      <c r="T310" s="29"/>
    </row>
    <row r="311" spans="1:20" s="7" customFormat="1" ht="21" x14ac:dyDescent="0.4">
      <c r="A311" s="24"/>
      <c r="B311" s="24"/>
      <c r="C311" s="24"/>
      <c r="D311" s="24"/>
      <c r="E311" s="24"/>
      <c r="J311" s="29"/>
      <c r="S311" s="28"/>
      <c r="T311" s="29"/>
    </row>
    <row r="312" spans="1:20" s="7" customFormat="1" ht="21" x14ac:dyDescent="0.4">
      <c r="A312" s="24"/>
      <c r="B312" s="24"/>
      <c r="C312" s="24"/>
      <c r="D312" s="24"/>
      <c r="E312" s="24"/>
      <c r="J312" s="29"/>
      <c r="S312" s="28"/>
      <c r="T312" s="29"/>
    </row>
    <row r="313" spans="1:20" s="7" customFormat="1" ht="21" x14ac:dyDescent="0.4">
      <c r="A313" s="24"/>
      <c r="B313" s="24"/>
      <c r="C313" s="24"/>
      <c r="D313" s="24"/>
      <c r="E313" s="24"/>
      <c r="J313" s="29"/>
      <c r="S313" s="28"/>
      <c r="T313" s="29"/>
    </row>
    <row r="314" spans="1:20" s="7" customFormat="1" ht="21" x14ac:dyDescent="0.4">
      <c r="A314" s="24"/>
      <c r="B314" s="24"/>
      <c r="C314" s="24"/>
      <c r="D314" s="24"/>
      <c r="E314" s="24"/>
      <c r="J314" s="29"/>
      <c r="S314" s="28"/>
      <c r="T314" s="29"/>
    </row>
    <row r="315" spans="1:20" s="7" customFormat="1" ht="21" x14ac:dyDescent="0.4">
      <c r="A315" s="24"/>
      <c r="B315" s="24"/>
      <c r="C315" s="24"/>
      <c r="D315" s="24"/>
      <c r="E315" s="24"/>
      <c r="J315" s="29"/>
      <c r="S315" s="28"/>
      <c r="T315" s="29"/>
    </row>
    <row r="316" spans="1:20" s="7" customFormat="1" ht="21" x14ac:dyDescent="0.4">
      <c r="A316" s="24"/>
      <c r="B316" s="24"/>
      <c r="C316" s="24"/>
      <c r="D316" s="24"/>
      <c r="E316" s="24"/>
      <c r="J316" s="29"/>
      <c r="S316" s="28"/>
      <c r="T316" s="29"/>
    </row>
    <row r="317" spans="1:20" s="7" customFormat="1" ht="21" x14ac:dyDescent="0.4">
      <c r="A317" s="24"/>
      <c r="B317" s="24"/>
      <c r="C317" s="24"/>
      <c r="D317" s="24"/>
      <c r="E317" s="24"/>
      <c r="J317" s="29"/>
      <c r="S317" s="28"/>
      <c r="T317" s="29"/>
    </row>
    <row r="318" spans="1:20" s="7" customFormat="1" ht="21" x14ac:dyDescent="0.4">
      <c r="A318" s="24"/>
      <c r="B318" s="24"/>
      <c r="C318" s="24"/>
      <c r="D318" s="24"/>
      <c r="E318" s="24"/>
      <c r="J318" s="29"/>
      <c r="S318" s="28"/>
      <c r="T318" s="29"/>
    </row>
    <row r="319" spans="1:20" s="7" customFormat="1" ht="21" x14ac:dyDescent="0.4">
      <c r="A319" s="24"/>
      <c r="B319" s="24"/>
      <c r="C319" s="24"/>
      <c r="D319" s="24"/>
      <c r="E319" s="24"/>
      <c r="J319" s="29"/>
      <c r="S319" s="28"/>
      <c r="T319" s="29"/>
    </row>
    <row r="320" spans="1:20" s="7" customFormat="1" ht="21" x14ac:dyDescent="0.4">
      <c r="A320" s="24"/>
      <c r="B320" s="24"/>
      <c r="C320" s="24"/>
      <c r="D320" s="24"/>
      <c r="E320" s="24"/>
      <c r="J320" s="29"/>
      <c r="S320" s="28"/>
      <c r="T320" s="29"/>
    </row>
    <row r="321" spans="1:20" s="7" customFormat="1" ht="21" x14ac:dyDescent="0.4">
      <c r="A321" s="24"/>
      <c r="B321" s="24"/>
      <c r="C321" s="24"/>
      <c r="D321" s="24"/>
      <c r="E321" s="24"/>
      <c r="J321" s="29"/>
      <c r="S321" s="28"/>
      <c r="T321" s="29"/>
    </row>
    <row r="322" spans="1:20" s="7" customFormat="1" ht="21" x14ac:dyDescent="0.4">
      <c r="A322" s="24"/>
      <c r="B322" s="24"/>
      <c r="C322" s="24"/>
      <c r="D322" s="24"/>
      <c r="E322" s="24"/>
      <c r="J322" s="29"/>
      <c r="S322" s="28"/>
      <c r="T322" s="29"/>
    </row>
    <row r="323" spans="1:20" s="7" customFormat="1" ht="21" x14ac:dyDescent="0.4">
      <c r="A323" s="24"/>
      <c r="B323" s="24"/>
      <c r="C323" s="24"/>
      <c r="D323" s="24"/>
      <c r="E323" s="24"/>
      <c r="J323" s="29"/>
      <c r="S323" s="28"/>
      <c r="T323" s="29"/>
    </row>
    <row r="324" spans="1:20" s="7" customFormat="1" ht="21" x14ac:dyDescent="0.4">
      <c r="A324" s="24"/>
      <c r="B324" s="24"/>
      <c r="C324" s="24"/>
      <c r="D324" s="24"/>
      <c r="E324" s="24"/>
      <c r="J324" s="29"/>
      <c r="S324" s="28"/>
      <c r="T324" s="29"/>
    </row>
    <row r="325" spans="1:20" s="7" customFormat="1" ht="21" x14ac:dyDescent="0.4">
      <c r="A325" s="24"/>
      <c r="B325" s="24"/>
      <c r="C325" s="24"/>
      <c r="D325" s="24"/>
      <c r="E325" s="24"/>
      <c r="J325" s="29"/>
      <c r="S325" s="28"/>
      <c r="T325" s="29"/>
    </row>
    <row r="326" spans="1:20" s="7" customFormat="1" ht="21" x14ac:dyDescent="0.4">
      <c r="A326" s="24"/>
      <c r="B326" s="24"/>
      <c r="C326" s="24"/>
      <c r="D326" s="24"/>
      <c r="E326" s="24"/>
      <c r="J326" s="29"/>
      <c r="S326" s="28"/>
      <c r="T326" s="29"/>
    </row>
    <row r="327" spans="1:20" s="7" customFormat="1" ht="21" x14ac:dyDescent="0.4">
      <c r="A327" s="24"/>
      <c r="B327" s="24"/>
      <c r="C327" s="24"/>
      <c r="D327" s="24"/>
      <c r="E327" s="24"/>
      <c r="J327" s="29"/>
      <c r="S327" s="28"/>
      <c r="T327" s="29"/>
    </row>
    <row r="328" spans="1:20" s="7" customFormat="1" ht="21" x14ac:dyDescent="0.4">
      <c r="A328" s="24"/>
      <c r="B328" s="24"/>
      <c r="C328" s="24"/>
      <c r="D328" s="24"/>
      <c r="E328" s="24"/>
      <c r="J328" s="29"/>
      <c r="S328" s="28"/>
      <c r="T328" s="29"/>
    </row>
    <row r="329" spans="1:20" s="7" customFormat="1" ht="21" x14ac:dyDescent="0.4">
      <c r="A329" s="24"/>
      <c r="B329" s="24"/>
      <c r="C329" s="24"/>
      <c r="D329" s="24"/>
      <c r="E329" s="24"/>
      <c r="J329" s="29"/>
      <c r="S329" s="28"/>
      <c r="T329" s="29"/>
    </row>
    <row r="330" spans="1:20" s="7" customFormat="1" ht="21" x14ac:dyDescent="0.4">
      <c r="A330" s="24"/>
      <c r="B330" s="24"/>
      <c r="C330" s="24"/>
      <c r="D330" s="24"/>
      <c r="E330" s="24"/>
      <c r="J330" s="29"/>
      <c r="S330" s="28"/>
      <c r="T330" s="29"/>
    </row>
    <row r="331" spans="1:20" s="7" customFormat="1" ht="21" x14ac:dyDescent="0.4">
      <c r="A331" s="24"/>
      <c r="B331" s="24"/>
      <c r="C331" s="24"/>
      <c r="D331" s="24"/>
      <c r="E331" s="24"/>
      <c r="J331" s="29"/>
      <c r="S331" s="28"/>
      <c r="T331" s="29"/>
    </row>
    <row r="332" spans="1:20" s="7" customFormat="1" ht="21" x14ac:dyDescent="0.4">
      <c r="A332" s="24"/>
      <c r="B332" s="24"/>
      <c r="C332" s="24"/>
      <c r="D332" s="24"/>
      <c r="E332" s="24"/>
      <c r="J332" s="29"/>
      <c r="S332" s="28"/>
      <c r="T332" s="29"/>
    </row>
    <row r="333" spans="1:20" s="7" customFormat="1" ht="21" x14ac:dyDescent="0.4">
      <c r="A333" s="24"/>
      <c r="B333" s="24"/>
      <c r="C333" s="24"/>
      <c r="D333" s="24"/>
      <c r="E333" s="24"/>
      <c r="J333" s="29"/>
      <c r="S333" s="28"/>
      <c r="T333" s="29"/>
    </row>
    <row r="334" spans="1:20" s="7" customFormat="1" ht="21" x14ac:dyDescent="0.4">
      <c r="A334" s="24"/>
      <c r="B334" s="24"/>
      <c r="C334" s="24"/>
      <c r="D334" s="24"/>
      <c r="E334" s="24"/>
      <c r="J334" s="29"/>
      <c r="S334" s="28"/>
      <c r="T334" s="29"/>
    </row>
    <row r="335" spans="1:20" s="7" customFormat="1" ht="21" x14ac:dyDescent="0.4">
      <c r="A335" s="24"/>
      <c r="B335" s="24"/>
      <c r="C335" s="24"/>
      <c r="D335" s="24"/>
      <c r="E335" s="24"/>
      <c r="J335" s="29"/>
      <c r="S335" s="28"/>
      <c r="T335" s="29"/>
    </row>
    <row r="336" spans="1:20" s="7" customFormat="1" ht="21" x14ac:dyDescent="0.4">
      <c r="A336" s="24"/>
      <c r="B336" s="24"/>
      <c r="C336" s="24"/>
      <c r="D336" s="24"/>
      <c r="E336" s="24"/>
      <c r="J336" s="29"/>
      <c r="S336" s="28"/>
      <c r="T336" s="29"/>
    </row>
    <row r="337" spans="1:20" s="7" customFormat="1" ht="21" x14ac:dyDescent="0.4">
      <c r="A337" s="24"/>
      <c r="B337" s="24"/>
      <c r="C337" s="24"/>
      <c r="D337" s="24"/>
      <c r="E337" s="24"/>
      <c r="J337" s="29"/>
      <c r="S337" s="28"/>
      <c r="T337" s="29"/>
    </row>
    <row r="338" spans="1:20" s="7" customFormat="1" ht="21" x14ac:dyDescent="0.4">
      <c r="A338" s="24"/>
      <c r="B338" s="24"/>
      <c r="C338" s="24"/>
      <c r="D338" s="24"/>
      <c r="E338" s="24"/>
      <c r="J338" s="29"/>
      <c r="S338" s="28"/>
      <c r="T338" s="29"/>
    </row>
    <row r="339" spans="1:20" s="7" customFormat="1" ht="21" x14ac:dyDescent="0.4">
      <c r="A339" s="24"/>
      <c r="B339" s="24"/>
      <c r="C339" s="24"/>
      <c r="D339" s="24"/>
      <c r="E339" s="24"/>
      <c r="J339" s="29"/>
      <c r="S339" s="28"/>
      <c r="T339" s="29"/>
    </row>
    <row r="340" spans="1:20" s="7" customFormat="1" ht="21" x14ac:dyDescent="0.4">
      <c r="A340" s="24"/>
      <c r="B340" s="24"/>
      <c r="C340" s="24"/>
      <c r="D340" s="24"/>
      <c r="E340" s="24"/>
      <c r="J340" s="29"/>
      <c r="S340" s="28"/>
      <c r="T340" s="29"/>
    </row>
    <row r="341" spans="1:20" s="7" customFormat="1" ht="21" x14ac:dyDescent="0.4">
      <c r="A341" s="24"/>
      <c r="B341" s="24"/>
      <c r="C341" s="24"/>
      <c r="D341" s="24"/>
      <c r="E341" s="24"/>
      <c r="J341" s="29"/>
      <c r="S341" s="28"/>
      <c r="T341" s="29"/>
    </row>
    <row r="342" spans="1:20" s="7" customFormat="1" ht="21" x14ac:dyDescent="0.4">
      <c r="A342" s="24"/>
      <c r="B342" s="24"/>
      <c r="C342" s="24"/>
      <c r="D342" s="24"/>
      <c r="E342" s="24"/>
      <c r="J342" s="29"/>
      <c r="S342" s="28"/>
      <c r="T342" s="29"/>
    </row>
    <row r="343" spans="1:20" s="7" customFormat="1" ht="21" x14ac:dyDescent="0.4">
      <c r="A343" s="24"/>
      <c r="B343" s="24"/>
      <c r="C343" s="24"/>
      <c r="D343" s="24"/>
      <c r="E343" s="24"/>
      <c r="J343" s="29"/>
      <c r="S343" s="28"/>
      <c r="T343" s="29"/>
    </row>
    <row r="344" spans="1:20" s="7" customFormat="1" ht="21" x14ac:dyDescent="0.4">
      <c r="A344" s="24"/>
      <c r="B344" s="24"/>
      <c r="C344" s="24"/>
      <c r="D344" s="24"/>
      <c r="E344" s="24"/>
      <c r="J344" s="29"/>
      <c r="S344" s="28"/>
      <c r="T344" s="29"/>
    </row>
    <row r="345" spans="1:20" s="7" customFormat="1" ht="21" x14ac:dyDescent="0.4">
      <c r="A345" s="24"/>
      <c r="B345" s="24"/>
      <c r="C345" s="24"/>
      <c r="D345" s="24"/>
      <c r="E345" s="24"/>
      <c r="J345" s="29"/>
      <c r="S345" s="28"/>
      <c r="T345" s="29"/>
    </row>
    <row r="346" spans="1:20" s="7" customFormat="1" ht="21" x14ac:dyDescent="0.4">
      <c r="A346" s="24"/>
      <c r="B346" s="24"/>
      <c r="C346" s="24"/>
      <c r="D346" s="24"/>
      <c r="E346" s="24"/>
      <c r="J346" s="29"/>
      <c r="S346" s="28"/>
      <c r="T346" s="29"/>
    </row>
    <row r="347" spans="1:20" s="7" customFormat="1" ht="21" x14ac:dyDescent="0.4">
      <c r="A347" s="24"/>
      <c r="B347" s="24"/>
      <c r="C347" s="24"/>
      <c r="D347" s="24"/>
      <c r="E347" s="24"/>
      <c r="J347" s="29"/>
      <c r="S347" s="28"/>
      <c r="T347" s="29"/>
    </row>
    <row r="348" spans="1:20" s="7" customFormat="1" ht="21" x14ac:dyDescent="0.4">
      <c r="A348" s="24"/>
      <c r="B348" s="24"/>
      <c r="C348" s="24"/>
      <c r="D348" s="24"/>
      <c r="E348" s="24"/>
      <c r="J348" s="29"/>
      <c r="S348" s="28"/>
      <c r="T348" s="29"/>
    </row>
    <row r="349" spans="1:20" s="7" customFormat="1" ht="21" x14ac:dyDescent="0.4">
      <c r="A349" s="24"/>
      <c r="B349" s="24"/>
      <c r="C349" s="24"/>
      <c r="D349" s="24"/>
      <c r="E349" s="24"/>
      <c r="J349" s="29"/>
      <c r="S349" s="28"/>
      <c r="T349" s="29"/>
    </row>
    <row r="350" spans="1:20" s="7" customFormat="1" ht="21" x14ac:dyDescent="0.4">
      <c r="A350" s="24"/>
      <c r="B350" s="24"/>
      <c r="C350" s="24"/>
      <c r="D350" s="24"/>
      <c r="E350" s="24"/>
      <c r="J350" s="29"/>
      <c r="S350" s="28"/>
      <c r="T350" s="29"/>
    </row>
    <row r="351" spans="1:20" s="7" customFormat="1" ht="21" x14ac:dyDescent="0.4">
      <c r="A351" s="24"/>
      <c r="B351" s="24"/>
      <c r="C351" s="24"/>
      <c r="D351" s="24"/>
      <c r="E351" s="24"/>
      <c r="J351" s="29"/>
      <c r="S351" s="28"/>
      <c r="T351" s="29"/>
    </row>
    <row r="352" spans="1:20" s="7" customFormat="1" ht="21" x14ac:dyDescent="0.4">
      <c r="A352" s="24"/>
      <c r="B352" s="24"/>
      <c r="C352" s="24"/>
      <c r="D352" s="24"/>
      <c r="E352" s="24"/>
      <c r="J352" s="29"/>
      <c r="S352" s="28"/>
      <c r="T352" s="29"/>
    </row>
    <row r="353" spans="1:20" s="7" customFormat="1" ht="21" x14ac:dyDescent="0.4">
      <c r="A353" s="24"/>
      <c r="B353" s="24"/>
      <c r="C353" s="24"/>
      <c r="D353" s="24"/>
      <c r="E353" s="24"/>
      <c r="J353" s="29"/>
      <c r="S353" s="28"/>
      <c r="T353" s="29"/>
    </row>
    <row r="354" spans="1:20" s="7" customFormat="1" ht="21" x14ac:dyDescent="0.4">
      <c r="A354" s="24"/>
      <c r="B354" s="24"/>
      <c r="C354" s="24"/>
      <c r="D354" s="24"/>
      <c r="E354" s="24"/>
      <c r="J354" s="29"/>
      <c r="S354" s="28"/>
      <c r="T354" s="29"/>
    </row>
    <row r="355" spans="1:20" s="7" customFormat="1" ht="21" x14ac:dyDescent="0.4">
      <c r="A355" s="24"/>
      <c r="B355" s="24"/>
      <c r="C355" s="24"/>
      <c r="D355" s="24"/>
      <c r="E355" s="24"/>
      <c r="J355" s="29"/>
      <c r="S355" s="28"/>
      <c r="T355" s="29"/>
    </row>
    <row r="356" spans="1:20" s="7" customFormat="1" ht="21" x14ac:dyDescent="0.4">
      <c r="A356" s="24"/>
      <c r="B356" s="24"/>
      <c r="C356" s="24"/>
      <c r="D356" s="24"/>
      <c r="E356" s="24"/>
      <c r="J356" s="29"/>
      <c r="S356" s="28"/>
      <c r="T356" s="29"/>
    </row>
    <row r="357" spans="1:20" s="7" customFormat="1" ht="21" x14ac:dyDescent="0.4">
      <c r="A357" s="24"/>
      <c r="B357" s="24"/>
      <c r="C357" s="24"/>
      <c r="D357" s="24"/>
      <c r="E357" s="24"/>
      <c r="J357" s="29"/>
      <c r="S357" s="28"/>
      <c r="T357" s="29"/>
    </row>
    <row r="358" spans="1:20" s="7" customFormat="1" ht="21" x14ac:dyDescent="0.4">
      <c r="A358" s="24"/>
      <c r="B358" s="24"/>
      <c r="C358" s="24"/>
      <c r="D358" s="24"/>
      <c r="E358" s="24"/>
      <c r="J358" s="29"/>
      <c r="S358" s="28"/>
      <c r="T358" s="29"/>
    </row>
    <row r="359" spans="1:20" s="7" customFormat="1" ht="21" x14ac:dyDescent="0.4">
      <c r="A359" s="24"/>
      <c r="B359" s="24"/>
      <c r="C359" s="24"/>
      <c r="D359" s="24"/>
      <c r="E359" s="24"/>
      <c r="J359" s="29"/>
      <c r="S359" s="28"/>
      <c r="T359" s="29"/>
    </row>
    <row r="360" spans="1:20" s="7" customFormat="1" ht="21" x14ac:dyDescent="0.4">
      <c r="A360" s="24"/>
      <c r="B360" s="24"/>
      <c r="C360" s="24"/>
      <c r="D360" s="24"/>
      <c r="E360" s="24"/>
      <c r="J360" s="29"/>
      <c r="S360" s="28"/>
      <c r="T360" s="29"/>
    </row>
    <row r="361" spans="1:20" s="7" customFormat="1" ht="21" x14ac:dyDescent="0.4">
      <c r="A361" s="24"/>
      <c r="B361" s="24"/>
      <c r="C361" s="24"/>
      <c r="D361" s="24"/>
      <c r="E361" s="24"/>
      <c r="J361" s="29"/>
      <c r="S361" s="28"/>
      <c r="T361" s="29"/>
    </row>
    <row r="362" spans="1:20" s="7" customFormat="1" ht="21" x14ac:dyDescent="0.4">
      <c r="A362" s="24"/>
      <c r="B362" s="24"/>
      <c r="C362" s="24"/>
      <c r="D362" s="24"/>
      <c r="E362" s="24"/>
      <c r="J362" s="29"/>
      <c r="S362" s="28"/>
      <c r="T362" s="29"/>
    </row>
    <row r="363" spans="1:20" s="7" customFormat="1" ht="21" x14ac:dyDescent="0.4">
      <c r="A363" s="24"/>
      <c r="B363" s="24"/>
      <c r="C363" s="24"/>
      <c r="D363" s="24"/>
      <c r="E363" s="24"/>
      <c r="J363" s="29"/>
      <c r="S363" s="28"/>
      <c r="T363" s="29"/>
    </row>
    <row r="364" spans="1:20" s="7" customFormat="1" ht="21" x14ac:dyDescent="0.4">
      <c r="A364" s="24"/>
      <c r="B364" s="24"/>
      <c r="C364" s="24"/>
      <c r="D364" s="24"/>
      <c r="E364" s="24"/>
      <c r="J364" s="29"/>
      <c r="S364" s="28"/>
      <c r="T364" s="29"/>
    </row>
    <row r="365" spans="1:20" s="7" customFormat="1" ht="21" x14ac:dyDescent="0.4">
      <c r="A365" s="24"/>
      <c r="B365" s="24"/>
      <c r="C365" s="24"/>
      <c r="D365" s="24"/>
      <c r="E365" s="24"/>
      <c r="J365" s="29"/>
      <c r="S365" s="28"/>
      <c r="T365" s="29"/>
    </row>
    <row r="366" spans="1:20" s="7" customFormat="1" ht="21" x14ac:dyDescent="0.4">
      <c r="A366" s="24"/>
      <c r="B366" s="24"/>
      <c r="C366" s="24"/>
      <c r="D366" s="24"/>
      <c r="E366" s="24"/>
      <c r="J366" s="29"/>
      <c r="S366" s="28"/>
      <c r="T366" s="29"/>
    </row>
    <row r="367" spans="1:20" s="7" customFormat="1" ht="21" x14ac:dyDescent="0.4">
      <c r="A367" s="24"/>
      <c r="B367" s="24"/>
      <c r="C367" s="24"/>
      <c r="D367" s="24"/>
      <c r="E367" s="24"/>
      <c r="J367" s="29"/>
      <c r="S367" s="28"/>
      <c r="T367" s="29"/>
    </row>
    <row r="368" spans="1:20" s="7" customFormat="1" ht="21" x14ac:dyDescent="0.4">
      <c r="A368" s="24"/>
      <c r="B368" s="24"/>
      <c r="C368" s="24"/>
      <c r="D368" s="24"/>
      <c r="E368" s="24"/>
      <c r="J368" s="29"/>
      <c r="S368" s="28"/>
      <c r="T368" s="29"/>
    </row>
    <row r="369" spans="1:20" s="7" customFormat="1" ht="21" x14ac:dyDescent="0.4">
      <c r="A369" s="24"/>
      <c r="B369" s="24"/>
      <c r="C369" s="24"/>
      <c r="D369" s="24"/>
      <c r="E369" s="24"/>
      <c r="J369" s="29"/>
      <c r="S369" s="28"/>
      <c r="T369" s="29"/>
    </row>
    <row r="370" spans="1:20" s="7" customFormat="1" ht="21" x14ac:dyDescent="0.4">
      <c r="A370" s="24"/>
      <c r="B370" s="24"/>
      <c r="C370" s="24"/>
      <c r="D370" s="24"/>
      <c r="E370" s="24"/>
      <c r="J370" s="29"/>
      <c r="S370" s="28"/>
      <c r="T370" s="29"/>
    </row>
    <row r="371" spans="1:20" s="7" customFormat="1" ht="21" x14ac:dyDescent="0.4">
      <c r="A371" s="24"/>
      <c r="B371" s="24"/>
      <c r="C371" s="24"/>
      <c r="D371" s="24"/>
      <c r="E371" s="24"/>
      <c r="J371" s="29"/>
      <c r="S371" s="28"/>
      <c r="T371" s="29"/>
    </row>
    <row r="372" spans="1:20" s="7" customFormat="1" ht="21" x14ac:dyDescent="0.4">
      <c r="A372" s="24"/>
      <c r="B372" s="24"/>
      <c r="C372" s="24"/>
      <c r="D372" s="24"/>
      <c r="E372" s="24"/>
      <c r="J372" s="29"/>
      <c r="S372" s="28"/>
      <c r="T372" s="29"/>
    </row>
    <row r="373" spans="1:20" s="7" customFormat="1" ht="21" x14ac:dyDescent="0.4">
      <c r="A373" s="24"/>
      <c r="B373" s="24"/>
      <c r="C373" s="24"/>
      <c r="D373" s="24"/>
      <c r="E373" s="24"/>
      <c r="J373" s="29"/>
      <c r="S373" s="28"/>
      <c r="T373" s="29"/>
    </row>
    <row r="374" spans="1:20" s="7" customFormat="1" ht="21" x14ac:dyDescent="0.4">
      <c r="A374" s="24"/>
      <c r="B374" s="24"/>
      <c r="C374" s="24"/>
      <c r="D374" s="24"/>
      <c r="E374" s="24"/>
      <c r="J374" s="29"/>
      <c r="S374" s="28"/>
      <c r="T374" s="29"/>
    </row>
    <row r="375" spans="1:20" s="7" customFormat="1" ht="21" x14ac:dyDescent="0.4">
      <c r="A375" s="24"/>
      <c r="B375" s="24"/>
      <c r="C375" s="24"/>
      <c r="D375" s="24"/>
      <c r="E375" s="24"/>
      <c r="J375" s="29"/>
      <c r="S375" s="28"/>
      <c r="T375" s="29"/>
    </row>
    <row r="376" spans="1:20" s="7" customFormat="1" ht="21" x14ac:dyDescent="0.4">
      <c r="A376" s="24"/>
      <c r="B376" s="24"/>
      <c r="C376" s="24"/>
      <c r="D376" s="24"/>
      <c r="E376" s="24"/>
      <c r="J376" s="29"/>
      <c r="S376" s="28"/>
      <c r="T376" s="29"/>
    </row>
    <row r="377" spans="1:20" s="7" customFormat="1" ht="21" x14ac:dyDescent="0.4">
      <c r="A377" s="24"/>
      <c r="B377" s="24"/>
      <c r="C377" s="24"/>
      <c r="D377" s="24"/>
      <c r="E377" s="24"/>
      <c r="J377" s="29"/>
      <c r="S377" s="28"/>
      <c r="T377" s="29"/>
    </row>
    <row r="378" spans="1:20" s="7" customFormat="1" ht="21" x14ac:dyDescent="0.4">
      <c r="A378" s="24"/>
      <c r="B378" s="24"/>
      <c r="C378" s="24"/>
      <c r="D378" s="24"/>
      <c r="E378" s="24"/>
      <c r="J378" s="29"/>
      <c r="S378" s="28"/>
      <c r="T378" s="29"/>
    </row>
    <row r="379" spans="1:20" s="7" customFormat="1" ht="21" x14ac:dyDescent="0.4">
      <c r="A379" s="24"/>
      <c r="B379" s="24"/>
      <c r="C379" s="24"/>
      <c r="D379" s="24"/>
      <c r="E379" s="24"/>
      <c r="J379" s="29"/>
      <c r="S379" s="28"/>
      <c r="T379" s="29"/>
    </row>
    <row r="380" spans="1:20" s="7" customFormat="1" ht="21" x14ac:dyDescent="0.4">
      <c r="A380" s="24"/>
      <c r="B380" s="24"/>
      <c r="C380" s="24"/>
      <c r="D380" s="24"/>
      <c r="E380" s="24"/>
      <c r="J380" s="29"/>
      <c r="S380" s="28"/>
      <c r="T380" s="29"/>
    </row>
    <row r="381" spans="1:20" s="7" customFormat="1" ht="21" x14ac:dyDescent="0.4">
      <c r="A381" s="24"/>
      <c r="B381" s="24"/>
      <c r="C381" s="24"/>
      <c r="D381" s="24"/>
      <c r="E381" s="24"/>
      <c r="J381" s="29"/>
      <c r="S381" s="28"/>
      <c r="T381" s="29"/>
    </row>
    <row r="382" spans="1:20" s="7" customFormat="1" ht="21" x14ac:dyDescent="0.4">
      <c r="A382" s="24"/>
      <c r="B382" s="24"/>
      <c r="C382" s="24"/>
      <c r="D382" s="24"/>
      <c r="E382" s="24"/>
      <c r="J382" s="29"/>
      <c r="S382" s="28"/>
      <c r="T382" s="29"/>
    </row>
    <row r="383" spans="1:20" s="7" customFormat="1" ht="21" x14ac:dyDescent="0.4">
      <c r="A383" s="24"/>
      <c r="B383" s="24"/>
      <c r="C383" s="24"/>
      <c r="D383" s="24"/>
      <c r="E383" s="24"/>
      <c r="J383" s="29"/>
      <c r="S383" s="28"/>
      <c r="T383" s="29"/>
    </row>
    <row r="384" spans="1:20" s="7" customFormat="1" ht="21" x14ac:dyDescent="0.4">
      <c r="A384" s="24"/>
      <c r="B384" s="24"/>
      <c r="C384" s="24"/>
      <c r="D384" s="24"/>
      <c r="E384" s="24"/>
      <c r="J384" s="29"/>
      <c r="S384" s="28"/>
      <c r="T384" s="29"/>
    </row>
    <row r="385" spans="1:20" s="7" customFormat="1" ht="21" x14ac:dyDescent="0.4">
      <c r="A385" s="24"/>
      <c r="B385" s="24"/>
      <c r="C385" s="24"/>
      <c r="D385" s="24"/>
      <c r="E385" s="24"/>
      <c r="J385" s="29"/>
      <c r="S385" s="28"/>
      <c r="T385" s="29"/>
    </row>
    <row r="386" spans="1:20" s="7" customFormat="1" ht="21" x14ac:dyDescent="0.4">
      <c r="A386" s="24"/>
      <c r="B386" s="24"/>
      <c r="C386" s="24"/>
      <c r="D386" s="24"/>
      <c r="E386" s="24"/>
      <c r="J386" s="29"/>
      <c r="S386" s="28"/>
      <c r="T386" s="29"/>
    </row>
    <row r="387" spans="1:20" s="7" customFormat="1" ht="21" x14ac:dyDescent="0.4">
      <c r="A387" s="24"/>
      <c r="B387" s="24"/>
      <c r="C387" s="24"/>
      <c r="D387" s="24"/>
      <c r="E387" s="24"/>
      <c r="J387" s="29"/>
      <c r="S387" s="28"/>
      <c r="T387" s="29"/>
    </row>
    <row r="388" spans="1:20" s="7" customFormat="1" ht="21" x14ac:dyDescent="0.4">
      <c r="A388" s="24"/>
      <c r="B388" s="24"/>
      <c r="C388" s="24"/>
      <c r="D388" s="24"/>
      <c r="E388" s="24"/>
      <c r="J388" s="29"/>
      <c r="S388" s="28"/>
      <c r="T388" s="29"/>
    </row>
    <row r="389" spans="1:20" s="7" customFormat="1" ht="21" x14ac:dyDescent="0.4">
      <c r="A389" s="24"/>
      <c r="B389" s="24"/>
      <c r="C389" s="24"/>
      <c r="D389" s="24"/>
      <c r="E389" s="24"/>
      <c r="J389" s="29"/>
      <c r="S389" s="28"/>
      <c r="T389" s="29"/>
    </row>
    <row r="390" spans="1:20" s="7" customFormat="1" ht="21" x14ac:dyDescent="0.4">
      <c r="A390" s="24"/>
      <c r="B390" s="24"/>
      <c r="C390" s="24"/>
      <c r="D390" s="24"/>
      <c r="E390" s="24"/>
      <c r="J390" s="29"/>
      <c r="S390" s="28"/>
      <c r="T390" s="29"/>
    </row>
    <row r="391" spans="1:20" s="7" customFormat="1" ht="21" x14ac:dyDescent="0.4">
      <c r="A391" s="24"/>
      <c r="B391" s="24"/>
      <c r="C391" s="24"/>
      <c r="D391" s="24"/>
      <c r="E391" s="24"/>
      <c r="J391" s="29"/>
      <c r="S391" s="28"/>
      <c r="T391" s="29"/>
    </row>
    <row r="392" spans="1:20" s="7" customFormat="1" ht="21" x14ac:dyDescent="0.4">
      <c r="A392" s="24"/>
      <c r="B392" s="24"/>
      <c r="C392" s="24"/>
      <c r="D392" s="24"/>
      <c r="E392" s="24"/>
      <c r="J392" s="29"/>
      <c r="S392" s="28"/>
      <c r="T392" s="29"/>
    </row>
    <row r="393" spans="1:20" s="7" customFormat="1" ht="21" x14ac:dyDescent="0.4">
      <c r="A393" s="24"/>
      <c r="B393" s="24"/>
      <c r="C393" s="24"/>
      <c r="D393" s="24"/>
      <c r="E393" s="24"/>
      <c r="J393" s="29"/>
      <c r="S393" s="28"/>
      <c r="T393" s="29"/>
    </row>
    <row r="394" spans="1:20" s="7" customFormat="1" ht="21" x14ac:dyDescent="0.4">
      <c r="A394" s="24"/>
      <c r="B394" s="24"/>
      <c r="C394" s="24"/>
      <c r="D394" s="24"/>
      <c r="E394" s="24"/>
      <c r="J394" s="29"/>
      <c r="S394" s="28"/>
      <c r="T394" s="29"/>
    </row>
    <row r="395" spans="1:20" s="7" customFormat="1" ht="21" x14ac:dyDescent="0.4">
      <c r="A395" s="24"/>
      <c r="B395" s="24"/>
      <c r="C395" s="24"/>
      <c r="D395" s="24"/>
      <c r="E395" s="24"/>
      <c r="J395" s="29"/>
      <c r="S395" s="28"/>
      <c r="T395" s="29"/>
    </row>
    <row r="396" spans="1:20" s="7" customFormat="1" ht="21" x14ac:dyDescent="0.4">
      <c r="A396" s="24"/>
      <c r="B396" s="24"/>
      <c r="C396" s="24"/>
      <c r="D396" s="24"/>
      <c r="E396" s="24"/>
      <c r="J396" s="29"/>
      <c r="S396" s="28"/>
      <c r="T396" s="29"/>
    </row>
    <row r="397" spans="1:20" s="7" customFormat="1" ht="21" x14ac:dyDescent="0.4">
      <c r="A397" s="24"/>
      <c r="B397" s="24"/>
      <c r="C397" s="24"/>
      <c r="D397" s="24"/>
      <c r="E397" s="24"/>
      <c r="J397" s="29"/>
      <c r="S397" s="28"/>
      <c r="T397" s="29"/>
    </row>
    <row r="398" spans="1:20" s="7" customFormat="1" ht="21" x14ac:dyDescent="0.4">
      <c r="A398" s="24"/>
      <c r="B398" s="24"/>
      <c r="C398" s="24"/>
      <c r="D398" s="24"/>
      <c r="E398" s="24"/>
      <c r="J398" s="29"/>
      <c r="S398" s="28"/>
      <c r="T398" s="29"/>
    </row>
    <row r="399" spans="1:20" s="7" customFormat="1" ht="21" x14ac:dyDescent="0.4">
      <c r="A399" s="24"/>
      <c r="B399" s="24"/>
      <c r="C399" s="24"/>
      <c r="D399" s="24"/>
      <c r="E399" s="24"/>
      <c r="J399" s="29"/>
      <c r="S399" s="28"/>
      <c r="T399" s="29"/>
    </row>
    <row r="400" spans="1:20" s="7" customFormat="1" ht="21" x14ac:dyDescent="0.4">
      <c r="A400" s="24"/>
      <c r="B400" s="24"/>
      <c r="C400" s="24"/>
      <c r="D400" s="24"/>
      <c r="E400" s="24"/>
      <c r="J400" s="29"/>
      <c r="S400" s="28"/>
      <c r="T400" s="29"/>
    </row>
    <row r="401" spans="1:20" s="7" customFormat="1" ht="21" x14ac:dyDescent="0.4">
      <c r="A401" s="24"/>
      <c r="B401" s="24"/>
      <c r="C401" s="24"/>
      <c r="D401" s="24"/>
      <c r="E401" s="24"/>
      <c r="J401" s="29"/>
      <c r="S401" s="28"/>
      <c r="T401" s="29"/>
    </row>
    <row r="402" spans="1:20" s="7" customFormat="1" ht="21" x14ac:dyDescent="0.4">
      <c r="A402" s="24"/>
      <c r="B402" s="24"/>
      <c r="C402" s="24"/>
      <c r="D402" s="24"/>
      <c r="E402" s="24"/>
      <c r="J402" s="29"/>
      <c r="S402" s="28"/>
      <c r="T402" s="29"/>
    </row>
    <row r="403" spans="1:20" s="7" customFormat="1" ht="21" x14ac:dyDescent="0.4">
      <c r="A403" s="24"/>
      <c r="B403" s="24"/>
      <c r="C403" s="24"/>
      <c r="D403" s="24"/>
      <c r="E403" s="24"/>
      <c r="J403" s="29"/>
      <c r="S403" s="28"/>
      <c r="T403" s="29"/>
    </row>
    <row r="404" spans="1:20" s="7" customFormat="1" ht="21" x14ac:dyDescent="0.4">
      <c r="A404" s="24"/>
      <c r="B404" s="24"/>
      <c r="C404" s="24"/>
      <c r="D404" s="24"/>
      <c r="E404" s="24"/>
      <c r="J404" s="29"/>
      <c r="S404" s="28"/>
      <c r="T404" s="29"/>
    </row>
    <row r="405" spans="1:20" s="7" customFormat="1" ht="21" x14ac:dyDescent="0.4">
      <c r="A405" s="24"/>
      <c r="B405" s="24"/>
      <c r="C405" s="24"/>
      <c r="D405" s="24"/>
      <c r="E405" s="24"/>
      <c r="J405" s="29"/>
      <c r="S405" s="28"/>
      <c r="T405" s="29"/>
    </row>
    <row r="406" spans="1:20" s="7" customFormat="1" ht="21" x14ac:dyDescent="0.4">
      <c r="A406" s="24"/>
      <c r="B406" s="24"/>
      <c r="C406" s="24"/>
      <c r="D406" s="24"/>
      <c r="E406" s="24"/>
      <c r="J406" s="29"/>
      <c r="S406" s="28"/>
      <c r="T406" s="29"/>
    </row>
    <row r="407" spans="1:20" s="7" customFormat="1" ht="21" x14ac:dyDescent="0.4">
      <c r="A407" s="24"/>
      <c r="B407" s="24"/>
      <c r="C407" s="24"/>
      <c r="D407" s="24"/>
      <c r="E407" s="24"/>
      <c r="J407" s="29"/>
      <c r="S407" s="28"/>
      <c r="T407" s="29"/>
    </row>
    <row r="408" spans="1:20" s="7" customFormat="1" ht="21" x14ac:dyDescent="0.4">
      <c r="A408" s="24"/>
      <c r="B408" s="24"/>
      <c r="C408" s="24"/>
      <c r="D408" s="24"/>
      <c r="E408" s="24"/>
      <c r="J408" s="29"/>
      <c r="S408" s="28"/>
      <c r="T408" s="29"/>
    </row>
    <row r="409" spans="1:20" s="7" customFormat="1" ht="21" x14ac:dyDescent="0.4">
      <c r="A409" s="24"/>
      <c r="B409" s="24"/>
      <c r="C409" s="24"/>
      <c r="D409" s="24"/>
      <c r="E409" s="24"/>
      <c r="J409" s="29"/>
      <c r="S409" s="28"/>
      <c r="T409" s="29"/>
    </row>
    <row r="410" spans="1:20" s="7" customFormat="1" ht="21" x14ac:dyDescent="0.4">
      <c r="A410" s="24"/>
      <c r="B410" s="24"/>
      <c r="C410" s="24"/>
      <c r="D410" s="24"/>
      <c r="E410" s="24"/>
      <c r="J410" s="29"/>
      <c r="S410" s="28"/>
      <c r="T410" s="29"/>
    </row>
    <row r="411" spans="1:20" s="7" customFormat="1" ht="21" x14ac:dyDescent="0.4">
      <c r="A411" s="24"/>
      <c r="B411" s="24"/>
      <c r="C411" s="24"/>
      <c r="D411" s="24"/>
      <c r="E411" s="24"/>
      <c r="J411" s="29"/>
      <c r="S411" s="28"/>
      <c r="T411" s="29"/>
    </row>
    <row r="412" spans="1:20" s="7" customFormat="1" ht="21" x14ac:dyDescent="0.4">
      <c r="A412" s="24"/>
      <c r="B412" s="24"/>
      <c r="C412" s="24"/>
      <c r="D412" s="24"/>
      <c r="E412" s="24"/>
      <c r="J412" s="29"/>
      <c r="S412" s="28"/>
      <c r="T412" s="29"/>
    </row>
    <row r="413" spans="1:20" s="7" customFormat="1" ht="21" x14ac:dyDescent="0.4">
      <c r="A413" s="24"/>
      <c r="B413" s="24"/>
      <c r="C413" s="24"/>
      <c r="D413" s="24"/>
      <c r="E413" s="24"/>
      <c r="J413" s="29"/>
      <c r="S413" s="28"/>
      <c r="T413" s="29"/>
    </row>
    <row r="414" spans="1:20" s="7" customFormat="1" ht="21" x14ac:dyDescent="0.4">
      <c r="A414" s="24"/>
      <c r="B414" s="24"/>
      <c r="C414" s="24"/>
      <c r="D414" s="24"/>
      <c r="E414" s="24"/>
      <c r="J414" s="29"/>
      <c r="S414" s="28"/>
      <c r="T414" s="29"/>
    </row>
    <row r="415" spans="1:20" s="7" customFormat="1" ht="21" x14ac:dyDescent="0.4">
      <c r="A415" s="24"/>
      <c r="B415" s="24"/>
      <c r="C415" s="24"/>
      <c r="D415" s="24"/>
      <c r="E415" s="24"/>
      <c r="J415" s="29"/>
      <c r="S415" s="28"/>
      <c r="T415" s="29"/>
    </row>
    <row r="416" spans="1:20" s="7" customFormat="1" ht="21" x14ac:dyDescent="0.4">
      <c r="A416" s="24"/>
      <c r="B416" s="24"/>
      <c r="C416" s="24"/>
      <c r="D416" s="24"/>
      <c r="E416" s="24"/>
      <c r="J416" s="29"/>
      <c r="S416" s="28"/>
      <c r="T416" s="29"/>
    </row>
    <row r="417" spans="1:20" s="7" customFormat="1" ht="21" x14ac:dyDescent="0.4">
      <c r="A417" s="24"/>
      <c r="B417" s="24"/>
      <c r="C417" s="24"/>
      <c r="D417" s="24"/>
      <c r="E417" s="24"/>
      <c r="J417" s="29"/>
      <c r="S417" s="28"/>
      <c r="T417" s="29"/>
    </row>
    <row r="418" spans="1:20" s="7" customFormat="1" ht="21" x14ac:dyDescent="0.4">
      <c r="A418" s="24"/>
      <c r="B418" s="24"/>
      <c r="C418" s="24"/>
      <c r="D418" s="24"/>
      <c r="E418" s="24"/>
      <c r="J418" s="29"/>
      <c r="S418" s="28"/>
      <c r="T418" s="29"/>
    </row>
    <row r="419" spans="1:20" s="7" customFormat="1" ht="21" x14ac:dyDescent="0.4">
      <c r="A419" s="24"/>
      <c r="B419" s="24"/>
      <c r="C419" s="24"/>
      <c r="D419" s="24"/>
      <c r="E419" s="24"/>
      <c r="J419" s="29"/>
      <c r="S419" s="28"/>
      <c r="T419" s="29"/>
    </row>
    <row r="420" spans="1:20" s="7" customFormat="1" ht="21" x14ac:dyDescent="0.4">
      <c r="A420" s="24"/>
      <c r="B420" s="24"/>
      <c r="C420" s="24"/>
      <c r="D420" s="24"/>
      <c r="E420" s="24"/>
      <c r="J420" s="29"/>
      <c r="S420" s="28"/>
      <c r="T420" s="29"/>
    </row>
    <row r="421" spans="1:20" s="7" customFormat="1" ht="21" x14ac:dyDescent="0.4">
      <c r="A421" s="24"/>
      <c r="B421" s="24"/>
      <c r="C421" s="24"/>
      <c r="D421" s="24"/>
      <c r="E421" s="24"/>
      <c r="J421" s="29"/>
      <c r="S421" s="28"/>
      <c r="T421" s="29"/>
    </row>
    <row r="422" spans="1:20" s="7" customFormat="1" ht="21" x14ac:dyDescent="0.4">
      <c r="A422" s="24"/>
      <c r="B422" s="24"/>
      <c r="C422" s="24"/>
      <c r="D422" s="24"/>
      <c r="E422" s="24"/>
      <c r="J422" s="29"/>
      <c r="S422" s="28"/>
      <c r="T422" s="29"/>
    </row>
    <row r="423" spans="1:20" s="7" customFormat="1" ht="21" x14ac:dyDescent="0.4">
      <c r="A423" s="24"/>
      <c r="B423" s="24"/>
      <c r="C423" s="24"/>
      <c r="D423" s="24"/>
      <c r="E423" s="24"/>
      <c r="J423" s="29"/>
      <c r="S423" s="28"/>
      <c r="T423" s="29"/>
    </row>
    <row r="424" spans="1:20" s="7" customFormat="1" ht="21" x14ac:dyDescent="0.4">
      <c r="A424" s="24"/>
      <c r="B424" s="24"/>
      <c r="C424" s="24"/>
      <c r="D424" s="24"/>
      <c r="E424" s="24"/>
      <c r="J424" s="29"/>
      <c r="S424" s="28"/>
      <c r="T424" s="29"/>
    </row>
    <row r="425" spans="1:20" s="7" customFormat="1" ht="21" x14ac:dyDescent="0.4">
      <c r="A425" s="24"/>
      <c r="B425" s="24"/>
      <c r="C425" s="24"/>
      <c r="D425" s="24"/>
      <c r="E425" s="24"/>
      <c r="J425" s="29"/>
      <c r="S425" s="28"/>
      <c r="T425" s="29"/>
    </row>
    <row r="426" spans="1:20" s="7" customFormat="1" ht="21" x14ac:dyDescent="0.4">
      <c r="A426" s="24"/>
      <c r="B426" s="24"/>
      <c r="C426" s="24"/>
      <c r="D426" s="24"/>
      <c r="E426" s="24"/>
      <c r="J426" s="29"/>
      <c r="S426" s="28"/>
      <c r="T426" s="29"/>
    </row>
    <row r="427" spans="1:20" s="7" customFormat="1" ht="21" x14ac:dyDescent="0.4">
      <c r="A427" s="24"/>
      <c r="B427" s="24"/>
      <c r="C427" s="24"/>
      <c r="D427" s="24"/>
      <c r="E427" s="24"/>
      <c r="J427" s="29"/>
      <c r="S427" s="28"/>
      <c r="T427" s="29"/>
    </row>
    <row r="428" spans="1:20" s="7" customFormat="1" ht="21" x14ac:dyDescent="0.4">
      <c r="A428" s="24"/>
      <c r="B428" s="24"/>
      <c r="C428" s="24"/>
      <c r="D428" s="24"/>
      <c r="E428" s="24"/>
      <c r="J428" s="29"/>
      <c r="S428" s="28"/>
      <c r="T428" s="29"/>
    </row>
    <row r="429" spans="1:20" s="7" customFormat="1" ht="21" x14ac:dyDescent="0.4">
      <c r="A429" s="24"/>
      <c r="B429" s="24"/>
      <c r="C429" s="24"/>
      <c r="D429" s="24"/>
      <c r="E429" s="24"/>
      <c r="J429" s="29"/>
      <c r="S429" s="28"/>
      <c r="T429" s="29"/>
    </row>
    <row r="430" spans="1:20" s="7" customFormat="1" ht="21" x14ac:dyDescent="0.4">
      <c r="A430" s="24"/>
      <c r="B430" s="24"/>
      <c r="C430" s="24"/>
      <c r="D430" s="24"/>
      <c r="E430" s="24"/>
      <c r="J430" s="29"/>
      <c r="S430" s="28"/>
      <c r="T430" s="29"/>
    </row>
    <row r="431" spans="1:20" s="7" customFormat="1" ht="21" x14ac:dyDescent="0.4">
      <c r="A431" s="24"/>
      <c r="B431" s="24"/>
      <c r="C431" s="24"/>
      <c r="D431" s="24"/>
      <c r="E431" s="24"/>
      <c r="J431" s="29"/>
      <c r="S431" s="28"/>
      <c r="T431" s="29"/>
    </row>
    <row r="432" spans="1:20" s="7" customFormat="1" ht="21" x14ac:dyDescent="0.4">
      <c r="A432" s="24"/>
      <c r="B432" s="24"/>
      <c r="C432" s="24"/>
      <c r="D432" s="24"/>
      <c r="E432" s="24"/>
      <c r="J432" s="29"/>
      <c r="S432" s="28"/>
      <c r="T432" s="29"/>
    </row>
    <row r="433" spans="1:20" s="7" customFormat="1" ht="21" x14ac:dyDescent="0.4">
      <c r="A433" s="24"/>
      <c r="B433" s="24"/>
      <c r="C433" s="24"/>
      <c r="D433" s="24"/>
      <c r="E433" s="24"/>
      <c r="J433" s="29"/>
      <c r="S433" s="28"/>
      <c r="T433" s="29"/>
    </row>
    <row r="434" spans="1:20" s="7" customFormat="1" ht="21" x14ac:dyDescent="0.4">
      <c r="A434" s="24"/>
      <c r="B434" s="24"/>
      <c r="C434" s="24"/>
      <c r="D434" s="24"/>
      <c r="E434" s="24"/>
      <c r="J434" s="29"/>
      <c r="S434" s="28"/>
      <c r="T434" s="29"/>
    </row>
    <row r="435" spans="1:20" s="7" customFormat="1" ht="21" x14ac:dyDescent="0.4">
      <c r="A435" s="24"/>
      <c r="B435" s="24"/>
      <c r="C435" s="24"/>
      <c r="D435" s="24"/>
      <c r="E435" s="24"/>
      <c r="J435" s="29"/>
      <c r="S435" s="28"/>
      <c r="T435" s="29"/>
    </row>
    <row r="436" spans="1:20" s="7" customFormat="1" ht="21" x14ac:dyDescent="0.4">
      <c r="A436" s="24"/>
      <c r="B436" s="24"/>
      <c r="C436" s="24"/>
      <c r="D436" s="24"/>
      <c r="E436" s="24"/>
      <c r="J436" s="29"/>
      <c r="S436" s="28"/>
      <c r="T436" s="29"/>
    </row>
    <row r="437" spans="1:20" s="7" customFormat="1" ht="21" x14ac:dyDescent="0.4">
      <c r="A437" s="24"/>
      <c r="B437" s="24"/>
      <c r="C437" s="24"/>
      <c r="D437" s="24"/>
      <c r="E437" s="24"/>
      <c r="J437" s="29"/>
      <c r="S437" s="28"/>
      <c r="T437" s="29"/>
    </row>
    <row r="438" spans="1:20" s="7" customFormat="1" ht="21" x14ac:dyDescent="0.4">
      <c r="A438" s="24"/>
      <c r="B438" s="24"/>
      <c r="C438" s="24"/>
      <c r="D438" s="24"/>
      <c r="E438" s="24"/>
      <c r="J438" s="29"/>
      <c r="S438" s="28"/>
      <c r="T438" s="29"/>
    </row>
    <row r="439" spans="1:20" s="7" customFormat="1" ht="21" x14ac:dyDescent="0.4">
      <c r="A439" s="24"/>
      <c r="B439" s="24"/>
      <c r="C439" s="24"/>
      <c r="D439" s="24"/>
      <c r="E439" s="24"/>
      <c r="J439" s="29"/>
      <c r="S439" s="28"/>
      <c r="T439" s="29"/>
    </row>
    <row r="440" spans="1:20" s="7" customFormat="1" ht="21" x14ac:dyDescent="0.4">
      <c r="A440" s="24"/>
      <c r="B440" s="24"/>
      <c r="C440" s="24"/>
      <c r="D440" s="24"/>
      <c r="E440" s="24"/>
      <c r="J440" s="29"/>
      <c r="S440" s="28"/>
      <c r="T440" s="29"/>
    </row>
    <row r="441" spans="1:20" s="7" customFormat="1" ht="21" x14ac:dyDescent="0.4">
      <c r="A441" s="24"/>
      <c r="B441" s="24"/>
      <c r="C441" s="24"/>
      <c r="D441" s="24"/>
      <c r="E441" s="24"/>
      <c r="J441" s="29"/>
      <c r="S441" s="28"/>
      <c r="T441" s="29"/>
    </row>
    <row r="442" spans="1:20" s="7" customFormat="1" ht="21" x14ac:dyDescent="0.4">
      <c r="A442" s="24"/>
      <c r="B442" s="24"/>
      <c r="C442" s="24"/>
      <c r="D442" s="24"/>
      <c r="E442" s="24"/>
      <c r="J442" s="29"/>
      <c r="S442" s="28"/>
      <c r="T442" s="29"/>
    </row>
    <row r="443" spans="1:20" s="7" customFormat="1" ht="21" x14ac:dyDescent="0.4">
      <c r="A443" s="24"/>
      <c r="B443" s="24"/>
      <c r="C443" s="24"/>
      <c r="D443" s="24"/>
      <c r="E443" s="24"/>
      <c r="J443" s="29"/>
      <c r="S443" s="28"/>
      <c r="T443" s="29"/>
    </row>
    <row r="444" spans="1:20" s="7" customFormat="1" ht="21" x14ac:dyDescent="0.4">
      <c r="A444" s="24"/>
      <c r="B444" s="24"/>
      <c r="C444" s="24"/>
      <c r="D444" s="24"/>
      <c r="E444" s="24"/>
      <c r="J444" s="29"/>
      <c r="S444" s="28"/>
      <c r="T444" s="29"/>
    </row>
    <row r="445" spans="1:20" s="7" customFormat="1" ht="21" x14ac:dyDescent="0.4">
      <c r="A445" s="24"/>
      <c r="B445" s="24"/>
      <c r="C445" s="24"/>
      <c r="D445" s="24"/>
      <c r="E445" s="24"/>
      <c r="J445" s="29"/>
      <c r="S445" s="28"/>
      <c r="T445" s="29"/>
    </row>
    <row r="446" spans="1:20" s="7" customFormat="1" ht="21" x14ac:dyDescent="0.4">
      <c r="A446" s="24"/>
      <c r="B446" s="24"/>
      <c r="C446" s="24"/>
      <c r="D446" s="24"/>
      <c r="E446" s="24"/>
      <c r="J446" s="29"/>
      <c r="S446" s="28"/>
      <c r="T446" s="29"/>
    </row>
    <row r="447" spans="1:20" s="7" customFormat="1" ht="21" x14ac:dyDescent="0.4">
      <c r="A447" s="24"/>
      <c r="B447" s="24"/>
      <c r="C447" s="24"/>
      <c r="D447" s="24"/>
      <c r="E447" s="24"/>
      <c r="J447" s="29"/>
      <c r="S447" s="28"/>
      <c r="T447" s="29"/>
    </row>
    <row r="448" spans="1:20" s="7" customFormat="1" ht="21" x14ac:dyDescent="0.4">
      <c r="A448" s="24"/>
      <c r="B448" s="24"/>
      <c r="C448" s="24"/>
      <c r="D448" s="24"/>
      <c r="E448" s="24"/>
      <c r="J448" s="29"/>
      <c r="S448" s="28"/>
      <c r="T448" s="29"/>
    </row>
    <row r="449" spans="1:20" s="7" customFormat="1" ht="21" x14ac:dyDescent="0.4">
      <c r="A449" s="24"/>
      <c r="B449" s="24"/>
      <c r="C449" s="24"/>
      <c r="D449" s="24"/>
      <c r="E449" s="24"/>
      <c r="J449" s="29"/>
      <c r="S449" s="28"/>
      <c r="T449" s="29"/>
    </row>
    <row r="450" spans="1:20" s="7" customFormat="1" ht="21" x14ac:dyDescent="0.4">
      <c r="A450" s="24"/>
      <c r="B450" s="24"/>
      <c r="C450" s="24"/>
      <c r="D450" s="24"/>
      <c r="E450" s="24"/>
      <c r="J450" s="29"/>
      <c r="S450" s="28"/>
      <c r="T450" s="29"/>
    </row>
    <row r="451" spans="1:20" s="7" customFormat="1" ht="21" x14ac:dyDescent="0.4">
      <c r="A451" s="24"/>
      <c r="B451" s="24"/>
      <c r="C451" s="24"/>
      <c r="D451" s="24"/>
      <c r="E451" s="24"/>
      <c r="J451" s="29"/>
      <c r="S451" s="28"/>
      <c r="T451" s="29"/>
    </row>
    <row r="452" spans="1:20" s="7" customFormat="1" ht="21" x14ac:dyDescent="0.4">
      <c r="A452" s="24"/>
      <c r="B452" s="24"/>
      <c r="C452" s="24"/>
      <c r="D452" s="24"/>
      <c r="E452" s="24"/>
      <c r="J452" s="29"/>
      <c r="S452" s="28"/>
      <c r="T452" s="29"/>
    </row>
    <row r="453" spans="1:20" s="7" customFormat="1" ht="21" x14ac:dyDescent="0.4">
      <c r="A453" s="24"/>
      <c r="B453" s="24"/>
      <c r="C453" s="24"/>
      <c r="D453" s="24"/>
      <c r="E453" s="24"/>
      <c r="J453" s="29"/>
      <c r="S453" s="28"/>
      <c r="T453" s="29"/>
    </row>
    <row r="454" spans="1:20" s="7" customFormat="1" ht="21" x14ac:dyDescent="0.4">
      <c r="A454" s="24"/>
      <c r="B454" s="24"/>
      <c r="C454" s="24"/>
      <c r="D454" s="24"/>
      <c r="E454" s="24"/>
      <c r="J454" s="29"/>
      <c r="S454" s="28"/>
      <c r="T454" s="29"/>
    </row>
    <row r="455" spans="1:20" s="7" customFormat="1" ht="21" x14ac:dyDescent="0.4">
      <c r="A455" s="24"/>
      <c r="B455" s="24"/>
      <c r="C455" s="24"/>
      <c r="D455" s="24"/>
      <c r="E455" s="24"/>
      <c r="J455" s="29"/>
      <c r="S455" s="28"/>
      <c r="T455" s="29"/>
    </row>
    <row r="456" spans="1:20" s="7" customFormat="1" ht="21" x14ac:dyDescent="0.4">
      <c r="A456" s="24"/>
      <c r="B456" s="24"/>
      <c r="C456" s="24"/>
      <c r="D456" s="24"/>
      <c r="E456" s="24"/>
      <c r="J456" s="29"/>
      <c r="S456" s="28"/>
      <c r="T456" s="29"/>
    </row>
    <row r="457" spans="1:20" s="7" customFormat="1" ht="21" x14ac:dyDescent="0.4">
      <c r="A457" s="24"/>
      <c r="B457" s="24"/>
      <c r="C457" s="24"/>
      <c r="D457" s="24"/>
      <c r="E457" s="24"/>
      <c r="J457" s="29"/>
      <c r="S457" s="28"/>
      <c r="T457" s="29"/>
    </row>
    <row r="458" spans="1:20" s="7" customFormat="1" ht="21" x14ac:dyDescent="0.4">
      <c r="A458" s="24"/>
      <c r="B458" s="24"/>
      <c r="C458" s="24"/>
      <c r="D458" s="24"/>
      <c r="E458" s="24"/>
      <c r="J458" s="29"/>
      <c r="S458" s="28"/>
      <c r="T458" s="29"/>
    </row>
    <row r="459" spans="1:20" s="7" customFormat="1" ht="21" x14ac:dyDescent="0.4">
      <c r="A459" s="24"/>
      <c r="B459" s="24"/>
      <c r="C459" s="24"/>
      <c r="D459" s="24"/>
      <c r="E459" s="24"/>
      <c r="J459" s="29"/>
      <c r="S459" s="28"/>
      <c r="T459" s="29"/>
    </row>
    <row r="460" spans="1:20" s="7" customFormat="1" ht="21" x14ac:dyDescent="0.4">
      <c r="A460" s="24"/>
      <c r="B460" s="24"/>
      <c r="C460" s="24"/>
      <c r="D460" s="24"/>
      <c r="E460" s="24"/>
      <c r="J460" s="29"/>
      <c r="S460" s="28"/>
      <c r="T460" s="29"/>
    </row>
    <row r="461" spans="1:20" s="7" customFormat="1" ht="21" x14ac:dyDescent="0.4">
      <c r="A461" s="24"/>
      <c r="B461" s="24"/>
      <c r="C461" s="24"/>
      <c r="D461" s="24"/>
      <c r="E461" s="24"/>
      <c r="J461" s="29"/>
      <c r="S461" s="28"/>
      <c r="T461" s="29"/>
    </row>
    <row r="462" spans="1:20" s="7" customFormat="1" ht="21" x14ac:dyDescent="0.4">
      <c r="A462" s="24"/>
      <c r="B462" s="24"/>
      <c r="C462" s="24"/>
      <c r="D462" s="24"/>
      <c r="E462" s="24"/>
      <c r="J462" s="29"/>
      <c r="S462" s="28"/>
      <c r="T462" s="29"/>
    </row>
    <row r="463" spans="1:20" s="7" customFormat="1" ht="21" x14ac:dyDescent="0.4">
      <c r="A463" s="24"/>
      <c r="B463" s="24"/>
      <c r="C463" s="24"/>
      <c r="D463" s="24"/>
      <c r="E463" s="24"/>
      <c r="J463" s="29"/>
      <c r="S463" s="28"/>
      <c r="T463" s="29"/>
    </row>
    <row r="464" spans="1:20" s="7" customFormat="1" ht="21" x14ac:dyDescent="0.4">
      <c r="A464" s="24"/>
      <c r="B464" s="24"/>
      <c r="C464" s="24"/>
      <c r="D464" s="24"/>
      <c r="E464" s="24"/>
      <c r="J464" s="29"/>
      <c r="S464" s="28"/>
      <c r="T464" s="29"/>
    </row>
    <row r="465" spans="1:20" s="7" customFormat="1" ht="21" x14ac:dyDescent="0.4">
      <c r="A465" s="24"/>
      <c r="B465" s="24"/>
      <c r="C465" s="24"/>
      <c r="D465" s="24"/>
      <c r="E465" s="24"/>
      <c r="J465" s="29"/>
      <c r="S465" s="28"/>
      <c r="T465" s="29"/>
    </row>
    <row r="466" spans="1:20" s="7" customFormat="1" ht="21" x14ac:dyDescent="0.4">
      <c r="A466" s="24"/>
      <c r="B466" s="24"/>
      <c r="C466" s="24"/>
      <c r="D466" s="24"/>
      <c r="E466" s="24"/>
      <c r="J466" s="29"/>
      <c r="S466" s="28"/>
      <c r="T466" s="29"/>
    </row>
    <row r="467" spans="1:20" s="7" customFormat="1" ht="21" x14ac:dyDescent="0.4">
      <c r="A467" s="24"/>
      <c r="B467" s="24"/>
      <c r="C467" s="24"/>
      <c r="D467" s="24"/>
      <c r="E467" s="24"/>
      <c r="J467" s="29"/>
      <c r="S467" s="28"/>
      <c r="T467" s="29"/>
    </row>
    <row r="468" spans="1:20" s="7" customFormat="1" ht="21" x14ac:dyDescent="0.4">
      <c r="A468" s="24"/>
      <c r="B468" s="24"/>
      <c r="C468" s="24"/>
      <c r="D468" s="24"/>
      <c r="E468" s="24"/>
      <c r="J468" s="29"/>
      <c r="S468" s="28"/>
      <c r="T468" s="29"/>
    </row>
    <row r="469" spans="1:20" s="7" customFormat="1" ht="21" x14ac:dyDescent="0.4">
      <c r="A469" s="24"/>
      <c r="B469" s="24"/>
      <c r="C469" s="24"/>
      <c r="D469" s="24"/>
      <c r="E469" s="24"/>
      <c r="J469" s="29"/>
      <c r="S469" s="28"/>
      <c r="T469" s="29"/>
    </row>
    <row r="470" spans="1:20" s="7" customFormat="1" ht="21" x14ac:dyDescent="0.4">
      <c r="A470" s="24"/>
      <c r="B470" s="24"/>
      <c r="C470" s="24"/>
      <c r="D470" s="24"/>
      <c r="E470" s="24"/>
      <c r="J470" s="29"/>
      <c r="S470" s="28"/>
      <c r="T470" s="29"/>
    </row>
    <row r="471" spans="1:20" s="7" customFormat="1" ht="21" x14ac:dyDescent="0.4">
      <c r="A471" s="24"/>
      <c r="B471" s="24"/>
      <c r="C471" s="24"/>
      <c r="D471" s="24"/>
      <c r="E471" s="24"/>
      <c r="J471" s="29"/>
      <c r="S471" s="28"/>
      <c r="T471" s="29"/>
    </row>
    <row r="472" spans="1:20" s="7" customFormat="1" ht="21" x14ac:dyDescent="0.4">
      <c r="A472" s="24"/>
      <c r="B472" s="24"/>
      <c r="C472" s="24"/>
      <c r="D472" s="24"/>
      <c r="E472" s="24"/>
      <c r="J472" s="29"/>
      <c r="S472" s="28"/>
      <c r="T472" s="29"/>
    </row>
    <row r="473" spans="1:20" s="7" customFormat="1" ht="21" x14ac:dyDescent="0.4">
      <c r="A473" s="24"/>
      <c r="B473" s="24"/>
      <c r="C473" s="24"/>
      <c r="D473" s="24"/>
      <c r="E473" s="24"/>
      <c r="J473" s="29"/>
      <c r="S473" s="28"/>
      <c r="T473" s="29"/>
    </row>
    <row r="474" spans="1:20" s="7" customFormat="1" ht="21" x14ac:dyDescent="0.4">
      <c r="A474" s="24"/>
      <c r="B474" s="24"/>
      <c r="C474" s="24"/>
      <c r="D474" s="24"/>
      <c r="E474" s="24"/>
      <c r="J474" s="29"/>
      <c r="S474" s="28"/>
      <c r="T474" s="29"/>
    </row>
    <row r="475" spans="1:20" s="7" customFormat="1" ht="21" x14ac:dyDescent="0.4">
      <c r="A475" s="24"/>
      <c r="B475" s="24"/>
      <c r="C475" s="24"/>
      <c r="D475" s="24"/>
      <c r="E475" s="24"/>
      <c r="J475" s="29"/>
      <c r="S475" s="28"/>
      <c r="T475" s="29"/>
    </row>
    <row r="476" spans="1:20" s="7" customFormat="1" ht="21" x14ac:dyDescent="0.4">
      <c r="A476" s="24"/>
      <c r="B476" s="24"/>
      <c r="C476" s="24"/>
      <c r="D476" s="24"/>
      <c r="E476" s="24"/>
      <c r="J476" s="29"/>
      <c r="S476" s="28"/>
      <c r="T476" s="29"/>
    </row>
    <row r="477" spans="1:20" s="7" customFormat="1" ht="21" x14ac:dyDescent="0.4">
      <c r="A477" s="24"/>
      <c r="B477" s="24"/>
      <c r="C477" s="24"/>
      <c r="D477" s="24"/>
      <c r="E477" s="24"/>
      <c r="J477" s="29"/>
      <c r="S477" s="28"/>
      <c r="T477" s="29"/>
    </row>
    <row r="478" spans="1:20" s="7" customFormat="1" ht="21" x14ac:dyDescent="0.4">
      <c r="A478" s="24"/>
      <c r="B478" s="24"/>
      <c r="C478" s="24"/>
      <c r="D478" s="24"/>
      <c r="E478" s="24"/>
      <c r="J478" s="29"/>
      <c r="S478" s="28"/>
      <c r="T478" s="29"/>
    </row>
    <row r="479" spans="1:20" s="7" customFormat="1" ht="21" x14ac:dyDescent="0.4">
      <c r="A479" s="24"/>
      <c r="B479" s="24"/>
      <c r="C479" s="24"/>
      <c r="D479" s="24"/>
      <c r="E479" s="24"/>
      <c r="J479" s="29"/>
      <c r="S479" s="28"/>
      <c r="T479" s="29"/>
    </row>
    <row r="480" spans="1:20" s="7" customFormat="1" ht="21" x14ac:dyDescent="0.4">
      <c r="A480" s="24"/>
      <c r="B480" s="24"/>
      <c r="C480" s="24"/>
      <c r="D480" s="24"/>
      <c r="E480" s="24"/>
      <c r="J480" s="29"/>
      <c r="S480" s="28"/>
      <c r="T480" s="29"/>
    </row>
    <row r="481" spans="1:20" s="7" customFormat="1" ht="21" x14ac:dyDescent="0.4">
      <c r="A481" s="24"/>
      <c r="B481" s="24"/>
      <c r="C481" s="24"/>
      <c r="D481" s="24"/>
      <c r="E481" s="24"/>
      <c r="J481" s="29"/>
      <c r="S481" s="28"/>
      <c r="T481" s="29"/>
    </row>
    <row r="482" spans="1:20" s="7" customFormat="1" ht="21" x14ac:dyDescent="0.4">
      <c r="A482" s="24"/>
      <c r="B482" s="24"/>
      <c r="C482" s="24"/>
      <c r="D482" s="24"/>
      <c r="E482" s="24"/>
      <c r="J482" s="29"/>
      <c r="S482" s="28"/>
      <c r="T482" s="29"/>
    </row>
    <row r="483" spans="1:20" s="7" customFormat="1" ht="21" x14ac:dyDescent="0.4">
      <c r="A483" s="24"/>
      <c r="B483" s="24"/>
      <c r="C483" s="24"/>
      <c r="D483" s="24"/>
      <c r="E483" s="24"/>
      <c r="J483" s="29"/>
      <c r="S483" s="28"/>
      <c r="T483" s="29"/>
    </row>
    <row r="484" spans="1:20" s="7" customFormat="1" ht="21" x14ac:dyDescent="0.4">
      <c r="A484" s="24"/>
      <c r="B484" s="24"/>
      <c r="C484" s="24"/>
      <c r="D484" s="24"/>
      <c r="E484" s="24"/>
      <c r="J484" s="29"/>
      <c r="S484" s="28"/>
      <c r="T484" s="29"/>
    </row>
    <row r="485" spans="1:20" s="7" customFormat="1" ht="21" x14ac:dyDescent="0.4">
      <c r="A485" s="24"/>
      <c r="B485" s="24"/>
      <c r="C485" s="24"/>
      <c r="D485" s="24"/>
      <c r="E485" s="24"/>
      <c r="J485" s="29"/>
      <c r="S485" s="28"/>
      <c r="T485" s="29"/>
    </row>
    <row r="486" spans="1:20" s="7" customFormat="1" ht="21" x14ac:dyDescent="0.4">
      <c r="A486" s="24"/>
      <c r="B486" s="24"/>
      <c r="C486" s="24"/>
      <c r="D486" s="24"/>
      <c r="E486" s="24"/>
      <c r="J486" s="29"/>
      <c r="S486" s="28"/>
      <c r="T486" s="29"/>
    </row>
    <row r="487" spans="1:20" s="7" customFormat="1" ht="21" x14ac:dyDescent="0.4">
      <c r="A487" s="24"/>
      <c r="B487" s="24"/>
      <c r="C487" s="24"/>
      <c r="D487" s="24"/>
      <c r="E487" s="24"/>
      <c r="J487" s="29"/>
      <c r="S487" s="28"/>
      <c r="T487" s="29"/>
    </row>
    <row r="488" spans="1:20" s="7" customFormat="1" ht="21" x14ac:dyDescent="0.4">
      <c r="A488" s="24"/>
      <c r="B488" s="24"/>
      <c r="C488" s="24"/>
      <c r="D488" s="24"/>
      <c r="E488" s="24"/>
      <c r="J488" s="29"/>
      <c r="S488" s="28"/>
      <c r="T488" s="29"/>
    </row>
    <row r="489" spans="1:20" s="7" customFormat="1" ht="21" x14ac:dyDescent="0.4">
      <c r="A489" s="24"/>
      <c r="B489" s="24"/>
      <c r="C489" s="24"/>
      <c r="D489" s="24"/>
      <c r="E489" s="24"/>
      <c r="J489" s="29"/>
      <c r="S489" s="28"/>
      <c r="T489" s="29"/>
    </row>
    <row r="490" spans="1:20" s="7" customFormat="1" ht="21" x14ac:dyDescent="0.4">
      <c r="A490" s="24"/>
      <c r="B490" s="24"/>
      <c r="C490" s="24"/>
      <c r="D490" s="24"/>
      <c r="E490" s="24"/>
      <c r="J490" s="29"/>
      <c r="S490" s="28"/>
      <c r="T490" s="29"/>
    </row>
    <row r="491" spans="1:20" s="7" customFormat="1" ht="21" x14ac:dyDescent="0.4">
      <c r="A491" s="24"/>
      <c r="B491" s="24"/>
      <c r="C491" s="24"/>
      <c r="D491" s="24"/>
      <c r="E491" s="24"/>
      <c r="J491" s="29"/>
      <c r="S491" s="28"/>
      <c r="T491" s="29"/>
    </row>
    <row r="492" spans="1:20" s="7" customFormat="1" ht="21" x14ac:dyDescent="0.4">
      <c r="A492" s="24"/>
      <c r="B492" s="24"/>
      <c r="C492" s="24"/>
      <c r="D492" s="24"/>
      <c r="E492" s="24"/>
      <c r="J492" s="29"/>
      <c r="S492" s="28"/>
      <c r="T492" s="29"/>
    </row>
    <row r="493" spans="1:20" s="7" customFormat="1" ht="21" x14ac:dyDescent="0.4">
      <c r="A493" s="24"/>
      <c r="B493" s="24"/>
      <c r="C493" s="24"/>
      <c r="D493" s="24"/>
      <c r="E493" s="24"/>
      <c r="J493" s="29"/>
      <c r="S493" s="28"/>
      <c r="T493" s="29"/>
    </row>
    <row r="494" spans="1:20" s="7" customFormat="1" ht="21" x14ac:dyDescent="0.4">
      <c r="A494" s="24"/>
      <c r="B494" s="24"/>
      <c r="C494" s="24"/>
      <c r="D494" s="24"/>
      <c r="E494" s="24"/>
      <c r="J494" s="29"/>
      <c r="S494" s="28"/>
      <c r="T494" s="29"/>
    </row>
    <row r="495" spans="1:20" s="7" customFormat="1" ht="21" x14ac:dyDescent="0.4">
      <c r="A495" s="24"/>
      <c r="B495" s="24"/>
      <c r="C495" s="24"/>
      <c r="D495" s="24"/>
      <c r="E495" s="24"/>
      <c r="J495" s="29"/>
      <c r="S495" s="28"/>
      <c r="T495" s="29"/>
    </row>
    <row r="496" spans="1:20" s="7" customFormat="1" ht="21" x14ac:dyDescent="0.4">
      <c r="A496" s="24"/>
      <c r="B496" s="24"/>
      <c r="C496" s="24"/>
      <c r="D496" s="24"/>
      <c r="E496" s="24"/>
      <c r="J496" s="29"/>
      <c r="S496" s="28"/>
      <c r="T496" s="29"/>
    </row>
    <row r="497" spans="1:20" s="7" customFormat="1" ht="21" x14ac:dyDescent="0.4">
      <c r="A497" s="24"/>
      <c r="B497" s="24"/>
      <c r="C497" s="24"/>
      <c r="D497" s="24"/>
      <c r="E497" s="24"/>
      <c r="J497" s="29"/>
      <c r="S497" s="28"/>
      <c r="T497" s="29"/>
    </row>
    <row r="498" spans="1:20" s="7" customFormat="1" ht="21" x14ac:dyDescent="0.4">
      <c r="A498" s="24"/>
      <c r="B498" s="24"/>
      <c r="C498" s="24"/>
      <c r="D498" s="24"/>
      <c r="E498" s="24"/>
      <c r="J498" s="29"/>
      <c r="S498" s="28"/>
      <c r="T498" s="29"/>
    </row>
    <row r="499" spans="1:20" s="7" customFormat="1" ht="21" x14ac:dyDescent="0.4">
      <c r="A499" s="24"/>
      <c r="B499" s="24"/>
      <c r="C499" s="24"/>
      <c r="D499" s="24"/>
      <c r="E499" s="24"/>
      <c r="J499" s="29"/>
      <c r="S499" s="28"/>
      <c r="T499" s="29"/>
    </row>
    <row r="500" spans="1:20" s="7" customFormat="1" ht="21" x14ac:dyDescent="0.4">
      <c r="A500" s="24"/>
      <c r="B500" s="24"/>
      <c r="C500" s="24"/>
      <c r="D500" s="24"/>
      <c r="E500" s="24"/>
      <c r="J500" s="29"/>
      <c r="S500" s="28"/>
      <c r="T500" s="29"/>
    </row>
    <row r="501" spans="1:20" s="7" customFormat="1" ht="21" x14ac:dyDescent="0.4">
      <c r="A501" s="24"/>
      <c r="B501" s="24"/>
      <c r="C501" s="24"/>
      <c r="D501" s="24"/>
      <c r="E501" s="24"/>
      <c r="J501" s="29"/>
      <c r="S501" s="28"/>
      <c r="T501" s="29"/>
    </row>
    <row r="502" spans="1:20" s="7" customFormat="1" ht="21" x14ac:dyDescent="0.4">
      <c r="A502" s="24"/>
      <c r="B502" s="24"/>
      <c r="C502" s="24"/>
      <c r="D502" s="24"/>
      <c r="E502" s="24"/>
      <c r="J502" s="29"/>
      <c r="S502" s="28"/>
      <c r="T502" s="29"/>
    </row>
    <row r="503" spans="1:20" s="7" customFormat="1" ht="21" x14ac:dyDescent="0.4">
      <c r="A503" s="24"/>
      <c r="B503" s="24"/>
      <c r="C503" s="24"/>
      <c r="D503" s="24"/>
      <c r="E503" s="24"/>
      <c r="J503" s="29"/>
      <c r="S503" s="28"/>
      <c r="T503" s="29"/>
    </row>
    <row r="504" spans="1:20" s="7" customFormat="1" ht="21" x14ac:dyDescent="0.4">
      <c r="A504" s="24"/>
      <c r="B504" s="24"/>
      <c r="C504" s="24"/>
      <c r="D504" s="24"/>
      <c r="E504" s="24"/>
      <c r="J504" s="29"/>
      <c r="S504" s="28"/>
      <c r="T504" s="29"/>
    </row>
    <row r="505" spans="1:20" s="7" customFormat="1" ht="21" x14ac:dyDescent="0.4">
      <c r="A505" s="24"/>
      <c r="B505" s="24"/>
      <c r="C505" s="24"/>
      <c r="D505" s="24"/>
      <c r="E505" s="24"/>
      <c r="J505" s="29"/>
      <c r="S505" s="28"/>
      <c r="T505" s="29"/>
    </row>
    <row r="506" spans="1:20" s="7" customFormat="1" ht="21" x14ac:dyDescent="0.4">
      <c r="A506" s="24"/>
      <c r="B506" s="24"/>
      <c r="C506" s="24"/>
      <c r="D506" s="24"/>
      <c r="E506" s="24"/>
      <c r="J506" s="29"/>
      <c r="S506" s="28"/>
      <c r="T506" s="29"/>
    </row>
    <row r="507" spans="1:20" s="7" customFormat="1" ht="21" x14ac:dyDescent="0.4">
      <c r="A507" s="24"/>
      <c r="B507" s="24"/>
      <c r="C507" s="24"/>
      <c r="D507" s="24"/>
      <c r="E507" s="24"/>
      <c r="J507" s="29"/>
      <c r="S507" s="28"/>
      <c r="T507" s="29"/>
    </row>
    <row r="508" spans="1:20" s="7" customFormat="1" ht="21" x14ac:dyDescent="0.4">
      <c r="A508" s="24"/>
      <c r="B508" s="24"/>
      <c r="C508" s="24"/>
      <c r="D508" s="24"/>
      <c r="E508" s="24"/>
      <c r="J508" s="29"/>
      <c r="S508" s="28"/>
      <c r="T508" s="29"/>
    </row>
    <row r="509" spans="1:20" s="7" customFormat="1" ht="21" x14ac:dyDescent="0.4">
      <c r="A509" s="24"/>
      <c r="B509" s="24"/>
      <c r="C509" s="24"/>
      <c r="D509" s="24"/>
      <c r="E509" s="24"/>
      <c r="J509" s="29"/>
      <c r="S509" s="28"/>
      <c r="T509" s="29"/>
    </row>
    <row r="510" spans="1:20" s="7" customFormat="1" ht="21" x14ac:dyDescent="0.4">
      <c r="A510" s="24"/>
      <c r="B510" s="24"/>
      <c r="C510" s="24"/>
      <c r="D510" s="24"/>
      <c r="E510" s="24"/>
      <c r="J510" s="29"/>
      <c r="S510" s="28"/>
      <c r="T510" s="29"/>
    </row>
    <row r="511" spans="1:20" s="7" customFormat="1" ht="21" x14ac:dyDescent="0.4">
      <c r="A511" s="24"/>
      <c r="B511" s="24"/>
      <c r="C511" s="24"/>
      <c r="D511" s="24"/>
      <c r="E511" s="24"/>
      <c r="J511" s="29"/>
      <c r="S511" s="28"/>
      <c r="T511" s="29"/>
    </row>
    <row r="512" spans="1:20" s="7" customFormat="1" ht="21" x14ac:dyDescent="0.4">
      <c r="A512" s="24"/>
      <c r="B512" s="24"/>
      <c r="C512" s="24"/>
      <c r="D512" s="24"/>
      <c r="E512" s="24"/>
      <c r="J512" s="29"/>
      <c r="S512" s="28"/>
      <c r="T512" s="29"/>
    </row>
    <row r="513" spans="1:20" s="7" customFormat="1" ht="21" x14ac:dyDescent="0.4">
      <c r="A513" s="24"/>
      <c r="B513" s="24"/>
      <c r="C513" s="24"/>
      <c r="D513" s="24"/>
      <c r="E513" s="24"/>
      <c r="J513" s="29"/>
      <c r="S513" s="28"/>
      <c r="T513" s="29"/>
    </row>
    <row r="514" spans="1:20" s="7" customFormat="1" ht="21" x14ac:dyDescent="0.4">
      <c r="A514" s="24"/>
      <c r="B514" s="24"/>
      <c r="C514" s="24"/>
      <c r="D514" s="24"/>
      <c r="E514" s="24"/>
      <c r="J514" s="29"/>
      <c r="S514" s="28"/>
      <c r="T514" s="29"/>
    </row>
    <row r="515" spans="1:20" s="7" customFormat="1" ht="21" x14ac:dyDescent="0.4">
      <c r="A515" s="24"/>
      <c r="B515" s="24"/>
      <c r="C515" s="24"/>
      <c r="D515" s="24"/>
      <c r="E515" s="24"/>
      <c r="J515" s="29"/>
      <c r="S515" s="28"/>
      <c r="T515" s="29"/>
    </row>
    <row r="516" spans="1:20" s="7" customFormat="1" ht="21" x14ac:dyDescent="0.4">
      <c r="A516" s="24"/>
      <c r="B516" s="24"/>
      <c r="C516" s="24"/>
      <c r="D516" s="24"/>
      <c r="E516" s="24"/>
      <c r="J516" s="29"/>
      <c r="S516" s="28"/>
      <c r="T516" s="29"/>
    </row>
    <row r="517" spans="1:20" s="7" customFormat="1" ht="21" x14ac:dyDescent="0.4">
      <c r="A517" s="24"/>
      <c r="B517" s="24"/>
      <c r="C517" s="24"/>
      <c r="D517" s="24"/>
      <c r="E517" s="24"/>
      <c r="J517" s="29"/>
      <c r="S517" s="28"/>
      <c r="T517" s="29"/>
    </row>
    <row r="518" spans="1:20" s="7" customFormat="1" ht="21" x14ac:dyDescent="0.4">
      <c r="A518" s="24"/>
      <c r="B518" s="24"/>
      <c r="C518" s="24"/>
      <c r="D518" s="24"/>
      <c r="E518" s="24"/>
      <c r="J518" s="29"/>
      <c r="S518" s="28"/>
      <c r="T518" s="29"/>
    </row>
    <row r="519" spans="1:20" s="7" customFormat="1" ht="21" x14ac:dyDescent="0.4">
      <c r="A519" s="24"/>
      <c r="B519" s="24"/>
      <c r="C519" s="24"/>
      <c r="D519" s="24"/>
      <c r="E519" s="24"/>
      <c r="J519" s="29"/>
      <c r="S519" s="28"/>
      <c r="T519" s="29"/>
    </row>
    <row r="520" spans="1:20" s="7" customFormat="1" ht="21" x14ac:dyDescent="0.4">
      <c r="A520" s="24"/>
      <c r="B520" s="24"/>
      <c r="C520" s="24"/>
      <c r="D520" s="24"/>
      <c r="E520" s="24"/>
      <c r="J520" s="29"/>
      <c r="S520" s="28"/>
      <c r="T520" s="29"/>
    </row>
    <row r="521" spans="1:20" s="7" customFormat="1" ht="21" x14ac:dyDescent="0.4">
      <c r="A521" s="24"/>
      <c r="B521" s="24"/>
      <c r="C521" s="24"/>
      <c r="D521" s="24"/>
      <c r="E521" s="24"/>
      <c r="J521" s="29"/>
      <c r="S521" s="28"/>
      <c r="T521" s="29"/>
    </row>
    <row r="522" spans="1:20" s="7" customFormat="1" ht="21" x14ac:dyDescent="0.4">
      <c r="A522" s="24"/>
      <c r="B522" s="24"/>
      <c r="C522" s="24"/>
      <c r="D522" s="24"/>
      <c r="E522" s="24"/>
      <c r="J522" s="29"/>
      <c r="S522" s="28"/>
      <c r="T522" s="29"/>
    </row>
    <row r="523" spans="1:20" s="7" customFormat="1" ht="21" x14ac:dyDescent="0.4">
      <c r="A523" s="24"/>
      <c r="B523" s="24"/>
      <c r="C523" s="24"/>
      <c r="D523" s="24"/>
      <c r="E523" s="24"/>
      <c r="J523" s="29"/>
      <c r="S523" s="28"/>
      <c r="T523" s="29"/>
    </row>
    <row r="524" spans="1:20" s="7" customFormat="1" ht="21" x14ac:dyDescent="0.4">
      <c r="A524" s="24"/>
      <c r="B524" s="24"/>
      <c r="C524" s="24"/>
      <c r="D524" s="24"/>
      <c r="E524" s="24"/>
      <c r="J524" s="29"/>
      <c r="S524" s="28"/>
      <c r="T524" s="29"/>
    </row>
    <row r="525" spans="1:20" s="7" customFormat="1" ht="21" x14ac:dyDescent="0.4">
      <c r="A525" s="24"/>
      <c r="B525" s="24"/>
      <c r="C525" s="24"/>
      <c r="D525" s="24"/>
      <c r="E525" s="24"/>
      <c r="J525" s="29"/>
      <c r="S525" s="28"/>
      <c r="T525" s="29"/>
    </row>
    <row r="526" spans="1:20" s="7" customFormat="1" ht="21" x14ac:dyDescent="0.4">
      <c r="A526" s="24"/>
      <c r="B526" s="24"/>
      <c r="C526" s="24"/>
      <c r="D526" s="24"/>
      <c r="E526" s="24"/>
      <c r="J526" s="29"/>
      <c r="S526" s="28"/>
      <c r="T526" s="29"/>
    </row>
    <row r="527" spans="1:20" s="7" customFormat="1" ht="21" x14ac:dyDescent="0.4">
      <c r="A527" s="24"/>
      <c r="B527" s="24"/>
      <c r="C527" s="24"/>
      <c r="D527" s="24"/>
      <c r="E527" s="24"/>
      <c r="J527" s="29"/>
      <c r="S527" s="28"/>
      <c r="T527" s="29"/>
    </row>
    <row r="528" spans="1:20" s="7" customFormat="1" ht="21" x14ac:dyDescent="0.4">
      <c r="A528" s="24"/>
      <c r="B528" s="24"/>
      <c r="C528" s="24"/>
      <c r="D528" s="24"/>
      <c r="E528" s="24"/>
      <c r="J528" s="29"/>
      <c r="S528" s="28"/>
      <c r="T528" s="29"/>
    </row>
    <row r="529" spans="1:20" s="7" customFormat="1" ht="21" x14ac:dyDescent="0.4">
      <c r="A529" s="24"/>
      <c r="B529" s="24"/>
      <c r="C529" s="24"/>
      <c r="D529" s="24"/>
      <c r="E529" s="24"/>
      <c r="J529" s="29"/>
      <c r="S529" s="28"/>
      <c r="T529" s="29"/>
    </row>
    <row r="530" spans="1:20" s="7" customFormat="1" ht="21" x14ac:dyDescent="0.4">
      <c r="A530" s="24"/>
      <c r="B530" s="24"/>
      <c r="C530" s="24"/>
      <c r="D530" s="24"/>
      <c r="E530" s="24"/>
      <c r="J530" s="29"/>
      <c r="S530" s="28"/>
      <c r="T530" s="29"/>
    </row>
    <row r="531" spans="1:20" s="7" customFormat="1" ht="21" x14ac:dyDescent="0.4">
      <c r="A531" s="24"/>
      <c r="B531" s="24"/>
      <c r="C531" s="24"/>
      <c r="D531" s="24"/>
      <c r="E531" s="24"/>
      <c r="J531" s="29"/>
      <c r="S531" s="28"/>
      <c r="T531" s="29"/>
    </row>
    <row r="532" spans="1:20" s="7" customFormat="1" ht="21" x14ac:dyDescent="0.4">
      <c r="A532" s="24"/>
      <c r="B532" s="24"/>
      <c r="C532" s="24"/>
      <c r="D532" s="24"/>
      <c r="E532" s="24"/>
      <c r="J532" s="29"/>
      <c r="S532" s="28"/>
      <c r="T532" s="29"/>
    </row>
    <row r="533" spans="1:20" s="7" customFormat="1" ht="21" x14ac:dyDescent="0.4">
      <c r="A533" s="24"/>
      <c r="B533" s="24"/>
      <c r="C533" s="24"/>
      <c r="D533" s="24"/>
      <c r="E533" s="24"/>
      <c r="J533" s="29"/>
      <c r="S533" s="28"/>
      <c r="T533" s="29"/>
    </row>
    <row r="534" spans="1:20" s="7" customFormat="1" ht="21" x14ac:dyDescent="0.4">
      <c r="A534" s="24"/>
      <c r="B534" s="24"/>
      <c r="C534" s="24"/>
      <c r="D534" s="24"/>
      <c r="E534" s="24"/>
      <c r="J534" s="29"/>
      <c r="S534" s="28"/>
      <c r="T534" s="29"/>
    </row>
    <row r="535" spans="1:20" s="7" customFormat="1" ht="21" x14ac:dyDescent="0.4">
      <c r="A535" s="24"/>
      <c r="B535" s="24"/>
      <c r="C535" s="24"/>
      <c r="D535" s="24"/>
      <c r="E535" s="24"/>
      <c r="J535" s="29"/>
      <c r="S535" s="28"/>
      <c r="T535" s="29"/>
    </row>
    <row r="536" spans="1:20" s="7" customFormat="1" ht="21" x14ac:dyDescent="0.4">
      <c r="A536" s="24"/>
      <c r="B536" s="24"/>
      <c r="C536" s="24"/>
      <c r="D536" s="24"/>
      <c r="E536" s="24"/>
      <c r="J536" s="29"/>
      <c r="S536" s="28"/>
      <c r="T536" s="29"/>
    </row>
    <row r="537" spans="1:20" s="7" customFormat="1" ht="21" x14ac:dyDescent="0.4">
      <c r="A537" s="24"/>
      <c r="B537" s="24"/>
      <c r="C537" s="24"/>
      <c r="D537" s="24"/>
      <c r="E537" s="24"/>
      <c r="J537" s="29"/>
      <c r="S537" s="28"/>
      <c r="T537" s="29"/>
    </row>
    <row r="538" spans="1:20" s="7" customFormat="1" ht="21" x14ac:dyDescent="0.4">
      <c r="A538" s="24"/>
      <c r="B538" s="24"/>
      <c r="C538" s="24"/>
      <c r="D538" s="24"/>
      <c r="E538" s="24"/>
      <c r="J538" s="29"/>
      <c r="S538" s="28"/>
      <c r="T538" s="29"/>
    </row>
    <row r="539" spans="1:20" s="7" customFormat="1" ht="21" x14ac:dyDescent="0.4">
      <c r="A539" s="24"/>
      <c r="B539" s="24"/>
      <c r="C539" s="24"/>
      <c r="D539" s="24"/>
      <c r="E539" s="24"/>
      <c r="J539" s="29"/>
      <c r="S539" s="28"/>
      <c r="T539" s="29"/>
    </row>
    <row r="540" spans="1:20" s="7" customFormat="1" ht="21" x14ac:dyDescent="0.4">
      <c r="A540" s="24"/>
      <c r="B540" s="24"/>
      <c r="C540" s="24"/>
      <c r="D540" s="24"/>
      <c r="E540" s="24"/>
      <c r="J540" s="29"/>
      <c r="S540" s="28"/>
      <c r="T540" s="29"/>
    </row>
    <row r="541" spans="1:20" s="7" customFormat="1" ht="21" x14ac:dyDescent="0.4">
      <c r="A541" s="24"/>
      <c r="B541" s="24"/>
      <c r="C541" s="24"/>
      <c r="D541" s="24"/>
      <c r="E541" s="24"/>
      <c r="J541" s="29"/>
      <c r="S541" s="28"/>
      <c r="T541" s="29"/>
    </row>
    <row r="542" spans="1:20" s="7" customFormat="1" ht="21" x14ac:dyDescent="0.4">
      <c r="A542" s="24"/>
      <c r="B542" s="24"/>
      <c r="C542" s="24"/>
      <c r="D542" s="24"/>
      <c r="E542" s="24"/>
      <c r="J542" s="29"/>
      <c r="S542" s="28"/>
      <c r="T542" s="29"/>
    </row>
    <row r="543" spans="1:20" s="7" customFormat="1" ht="21" x14ac:dyDescent="0.4">
      <c r="A543" s="24"/>
      <c r="B543" s="24"/>
      <c r="C543" s="24"/>
      <c r="D543" s="24"/>
      <c r="E543" s="24"/>
      <c r="J543" s="29"/>
      <c r="S543" s="28"/>
      <c r="T543" s="29"/>
    </row>
    <row r="544" spans="1:20" s="7" customFormat="1" ht="21" x14ac:dyDescent="0.4">
      <c r="A544" s="24"/>
      <c r="B544" s="24"/>
      <c r="C544" s="24"/>
      <c r="D544" s="24"/>
      <c r="E544" s="24"/>
      <c r="J544" s="29"/>
      <c r="S544" s="28"/>
      <c r="T544" s="29"/>
    </row>
    <row r="545" spans="1:20" s="7" customFormat="1" ht="21" x14ac:dyDescent="0.4">
      <c r="A545" s="24"/>
      <c r="B545" s="24"/>
      <c r="C545" s="24"/>
      <c r="D545" s="24"/>
      <c r="E545" s="24"/>
      <c r="J545" s="29"/>
      <c r="S545" s="28"/>
      <c r="T545" s="29"/>
    </row>
    <row r="546" spans="1:20" s="7" customFormat="1" ht="21" x14ac:dyDescent="0.4">
      <c r="A546" s="24"/>
      <c r="B546" s="24"/>
      <c r="C546" s="24"/>
      <c r="D546" s="24"/>
      <c r="E546" s="24"/>
      <c r="J546" s="29"/>
      <c r="S546" s="28"/>
      <c r="T546" s="29"/>
    </row>
    <row r="547" spans="1:20" s="7" customFormat="1" ht="21" x14ac:dyDescent="0.4">
      <c r="A547" s="24"/>
      <c r="B547" s="24"/>
      <c r="C547" s="24"/>
      <c r="D547" s="24"/>
      <c r="E547" s="24"/>
      <c r="J547" s="29"/>
      <c r="S547" s="28"/>
      <c r="T547" s="29"/>
    </row>
    <row r="548" spans="1:20" s="7" customFormat="1" ht="21" x14ac:dyDescent="0.4">
      <c r="A548" s="24"/>
      <c r="B548" s="24"/>
      <c r="C548" s="24"/>
      <c r="D548" s="24"/>
      <c r="E548" s="24"/>
      <c r="J548" s="29"/>
      <c r="S548" s="28"/>
      <c r="T548" s="29"/>
    </row>
    <row r="549" spans="1:20" s="7" customFormat="1" ht="21" x14ac:dyDescent="0.4">
      <c r="A549" s="24"/>
      <c r="B549" s="24"/>
      <c r="C549" s="24"/>
      <c r="D549" s="24"/>
      <c r="E549" s="24"/>
      <c r="J549" s="29"/>
      <c r="S549" s="28"/>
      <c r="T549" s="29"/>
    </row>
    <row r="550" spans="1:20" s="7" customFormat="1" ht="21" x14ac:dyDescent="0.4">
      <c r="A550" s="24"/>
      <c r="B550" s="24"/>
      <c r="C550" s="24"/>
      <c r="D550" s="24"/>
      <c r="E550" s="24"/>
      <c r="J550" s="29"/>
      <c r="S550" s="28"/>
      <c r="T550" s="29"/>
    </row>
    <row r="551" spans="1:20" s="7" customFormat="1" ht="21" x14ac:dyDescent="0.4">
      <c r="A551" s="24"/>
      <c r="B551" s="24"/>
      <c r="C551" s="24"/>
      <c r="D551" s="24"/>
      <c r="E551" s="24"/>
      <c r="J551" s="29"/>
      <c r="S551" s="28"/>
      <c r="T551" s="29"/>
    </row>
    <row r="552" spans="1:20" s="7" customFormat="1" ht="21" x14ac:dyDescent="0.4">
      <c r="A552" s="24"/>
      <c r="B552" s="24"/>
      <c r="C552" s="24"/>
      <c r="D552" s="24"/>
      <c r="E552" s="24"/>
      <c r="J552" s="29"/>
      <c r="S552" s="28"/>
      <c r="T552" s="29"/>
    </row>
    <row r="553" spans="1:20" s="7" customFormat="1" ht="21" x14ac:dyDescent="0.4">
      <c r="A553" s="24"/>
      <c r="B553" s="24"/>
      <c r="C553" s="24"/>
      <c r="D553" s="24"/>
      <c r="E553" s="24"/>
      <c r="J553" s="29"/>
      <c r="S553" s="28"/>
      <c r="T553" s="29"/>
    </row>
    <row r="554" spans="1:20" s="7" customFormat="1" ht="21" x14ac:dyDescent="0.4">
      <c r="A554" s="24"/>
      <c r="B554" s="24"/>
      <c r="C554" s="24"/>
      <c r="D554" s="24"/>
      <c r="E554" s="24"/>
      <c r="J554" s="29"/>
      <c r="S554" s="28"/>
      <c r="T554" s="29"/>
    </row>
    <row r="555" spans="1:20" s="7" customFormat="1" ht="21" x14ac:dyDescent="0.4">
      <c r="A555" s="24"/>
      <c r="B555" s="24"/>
      <c r="C555" s="24"/>
      <c r="D555" s="24"/>
      <c r="E555" s="24"/>
      <c r="J555" s="29"/>
      <c r="S555" s="28"/>
      <c r="T555" s="29"/>
    </row>
    <row r="556" spans="1:20" s="7" customFormat="1" ht="21" x14ac:dyDescent="0.4">
      <c r="A556" s="24"/>
      <c r="B556" s="24"/>
      <c r="C556" s="24"/>
      <c r="D556" s="24"/>
      <c r="E556" s="24"/>
      <c r="J556" s="29"/>
      <c r="S556" s="28"/>
      <c r="T556" s="29"/>
    </row>
    <row r="557" spans="1:20" s="7" customFormat="1" ht="21" x14ac:dyDescent="0.4">
      <c r="A557" s="24"/>
      <c r="B557" s="24"/>
      <c r="C557" s="24"/>
      <c r="D557" s="24"/>
      <c r="E557" s="24"/>
      <c r="J557" s="29"/>
      <c r="S557" s="28"/>
      <c r="T557" s="29"/>
    </row>
    <row r="558" spans="1:20" s="7" customFormat="1" ht="21" x14ac:dyDescent="0.4">
      <c r="A558" s="24"/>
      <c r="B558" s="24"/>
      <c r="C558" s="24"/>
      <c r="D558" s="24"/>
      <c r="E558" s="24"/>
      <c r="J558" s="29"/>
      <c r="S558" s="28"/>
      <c r="T558" s="29"/>
    </row>
    <row r="559" spans="1:20" s="7" customFormat="1" ht="21" x14ac:dyDescent="0.4">
      <c r="A559" s="24"/>
      <c r="B559" s="24"/>
      <c r="C559" s="24"/>
      <c r="D559" s="24"/>
      <c r="E559" s="24"/>
      <c r="J559" s="29"/>
      <c r="S559" s="28"/>
      <c r="T559" s="29"/>
    </row>
    <row r="560" spans="1:20" s="7" customFormat="1" ht="21" x14ac:dyDescent="0.4">
      <c r="A560" s="24"/>
      <c r="B560" s="24"/>
      <c r="C560" s="24"/>
      <c r="D560" s="24"/>
      <c r="E560" s="24"/>
      <c r="J560" s="29"/>
      <c r="S560" s="28"/>
      <c r="T560" s="29"/>
    </row>
    <row r="561" spans="1:20" s="7" customFormat="1" ht="21" x14ac:dyDescent="0.4">
      <c r="A561" s="24"/>
      <c r="B561" s="24"/>
      <c r="C561" s="24"/>
      <c r="D561" s="24"/>
      <c r="E561" s="24"/>
      <c r="J561" s="29"/>
      <c r="S561" s="28"/>
      <c r="T561" s="29"/>
    </row>
    <row r="562" spans="1:20" s="7" customFormat="1" ht="21" x14ac:dyDescent="0.4">
      <c r="A562" s="24"/>
      <c r="B562" s="24"/>
      <c r="C562" s="24"/>
      <c r="D562" s="24"/>
      <c r="E562" s="24"/>
      <c r="J562" s="29"/>
      <c r="S562" s="28"/>
      <c r="T562" s="29"/>
    </row>
    <row r="563" spans="1:20" s="7" customFormat="1" ht="21" x14ac:dyDescent="0.4">
      <c r="A563" s="24"/>
      <c r="B563" s="24"/>
      <c r="C563" s="24"/>
      <c r="D563" s="24"/>
      <c r="E563" s="24"/>
      <c r="J563" s="29"/>
      <c r="S563" s="28"/>
      <c r="T563" s="29"/>
    </row>
    <row r="564" spans="1:20" s="7" customFormat="1" ht="21" x14ac:dyDescent="0.4">
      <c r="A564" s="24"/>
      <c r="B564" s="24"/>
      <c r="C564" s="24"/>
      <c r="D564" s="24"/>
      <c r="E564" s="24"/>
      <c r="J564" s="29"/>
      <c r="S564" s="28"/>
      <c r="T564" s="29"/>
    </row>
    <row r="565" spans="1:20" s="7" customFormat="1" ht="21" x14ac:dyDescent="0.4">
      <c r="A565" s="24"/>
      <c r="B565" s="24"/>
      <c r="C565" s="24"/>
      <c r="D565" s="24"/>
      <c r="E565" s="24"/>
      <c r="J565" s="29"/>
      <c r="S565" s="28"/>
      <c r="T565" s="29"/>
    </row>
    <row r="566" spans="1:20" s="7" customFormat="1" ht="21" x14ac:dyDescent="0.4">
      <c r="A566" s="24"/>
      <c r="B566" s="24"/>
      <c r="C566" s="24"/>
      <c r="D566" s="24"/>
      <c r="E566" s="24"/>
      <c r="J566" s="29"/>
      <c r="S566" s="28"/>
      <c r="T566" s="29"/>
    </row>
    <row r="567" spans="1:20" s="7" customFormat="1" ht="21" x14ac:dyDescent="0.4">
      <c r="A567" s="24"/>
      <c r="B567" s="24"/>
      <c r="C567" s="24"/>
      <c r="D567" s="24"/>
      <c r="E567" s="24"/>
      <c r="J567" s="29"/>
      <c r="S567" s="28"/>
      <c r="T567" s="29"/>
    </row>
    <row r="568" spans="1:20" s="7" customFormat="1" ht="21" x14ac:dyDescent="0.4">
      <c r="A568" s="24"/>
      <c r="B568" s="24"/>
      <c r="C568" s="24"/>
      <c r="D568" s="24"/>
      <c r="E568" s="24"/>
      <c r="J568" s="29"/>
      <c r="S568" s="28"/>
      <c r="T568" s="29"/>
    </row>
    <row r="569" spans="1:20" s="7" customFormat="1" ht="21" x14ac:dyDescent="0.4">
      <c r="A569" s="24"/>
      <c r="B569" s="24"/>
      <c r="C569" s="24"/>
      <c r="D569" s="24"/>
      <c r="E569" s="24"/>
      <c r="J569" s="29"/>
      <c r="S569" s="28"/>
      <c r="T569" s="29"/>
    </row>
    <row r="570" spans="1:20" s="7" customFormat="1" ht="21" x14ac:dyDescent="0.4">
      <c r="A570" s="24"/>
      <c r="B570" s="24"/>
      <c r="C570" s="24"/>
      <c r="D570" s="24"/>
      <c r="E570" s="24"/>
      <c r="J570" s="29"/>
      <c r="S570" s="28"/>
      <c r="T570" s="29"/>
    </row>
    <row r="571" spans="1:20" s="7" customFormat="1" ht="21" x14ac:dyDescent="0.4">
      <c r="A571" s="24"/>
      <c r="B571" s="24"/>
      <c r="C571" s="24"/>
      <c r="D571" s="24"/>
      <c r="E571" s="24"/>
      <c r="J571" s="29"/>
      <c r="S571" s="28"/>
      <c r="T571" s="29"/>
    </row>
    <row r="572" spans="1:20" s="7" customFormat="1" ht="21" x14ac:dyDescent="0.4">
      <c r="A572" s="24"/>
      <c r="B572" s="24"/>
      <c r="C572" s="24"/>
      <c r="D572" s="24"/>
      <c r="E572" s="24"/>
      <c r="J572" s="29"/>
      <c r="S572" s="28"/>
      <c r="T572" s="29"/>
    </row>
    <row r="573" spans="1:20" s="7" customFormat="1" ht="21" x14ac:dyDescent="0.4">
      <c r="A573" s="24"/>
      <c r="B573" s="24"/>
      <c r="C573" s="24"/>
      <c r="D573" s="24"/>
      <c r="E573" s="24"/>
      <c r="J573" s="29"/>
      <c r="S573" s="28"/>
      <c r="T573" s="29"/>
    </row>
    <row r="574" spans="1:20" s="7" customFormat="1" ht="21" x14ac:dyDescent="0.4">
      <c r="A574" s="24"/>
      <c r="B574" s="24"/>
      <c r="C574" s="24"/>
      <c r="D574" s="24"/>
      <c r="E574" s="24"/>
      <c r="J574" s="29"/>
      <c r="S574" s="28"/>
      <c r="T574" s="29"/>
    </row>
    <row r="575" spans="1:20" s="7" customFormat="1" ht="21" x14ac:dyDescent="0.4">
      <c r="A575" s="24"/>
      <c r="B575" s="24"/>
      <c r="C575" s="24"/>
      <c r="D575" s="24"/>
      <c r="E575" s="24"/>
      <c r="J575" s="29"/>
      <c r="S575" s="28"/>
      <c r="T575" s="29"/>
    </row>
    <row r="576" spans="1:20" s="7" customFormat="1" ht="21" x14ac:dyDescent="0.4">
      <c r="A576" s="24"/>
      <c r="B576" s="24"/>
      <c r="C576" s="24"/>
      <c r="D576" s="24"/>
      <c r="E576" s="24"/>
      <c r="J576" s="29"/>
      <c r="S576" s="28"/>
      <c r="T576" s="29"/>
    </row>
    <row r="577" spans="1:20" s="7" customFormat="1" ht="21" x14ac:dyDescent="0.4">
      <c r="A577" s="24"/>
      <c r="B577" s="24"/>
      <c r="C577" s="24"/>
      <c r="D577" s="24"/>
      <c r="E577" s="24"/>
      <c r="J577" s="29"/>
      <c r="S577" s="28"/>
      <c r="T577" s="29"/>
    </row>
    <row r="578" spans="1:20" s="7" customFormat="1" ht="21" x14ac:dyDescent="0.4">
      <c r="A578" s="24"/>
      <c r="B578" s="24"/>
      <c r="C578" s="24"/>
      <c r="D578" s="24"/>
      <c r="E578" s="24"/>
      <c r="J578" s="29"/>
      <c r="S578" s="28"/>
      <c r="T578" s="29"/>
    </row>
    <row r="579" spans="1:20" s="7" customFormat="1" ht="21" x14ac:dyDescent="0.4">
      <c r="A579" s="24"/>
      <c r="B579" s="24"/>
      <c r="C579" s="24"/>
      <c r="D579" s="24"/>
      <c r="E579" s="24"/>
      <c r="J579" s="29"/>
      <c r="S579" s="28"/>
      <c r="T579" s="29"/>
    </row>
    <row r="580" spans="1:20" s="7" customFormat="1" ht="21" x14ac:dyDescent="0.4">
      <c r="A580" s="24"/>
      <c r="B580" s="24"/>
      <c r="C580" s="24"/>
      <c r="D580" s="24"/>
      <c r="E580" s="24"/>
      <c r="J580" s="29"/>
      <c r="S580" s="28"/>
      <c r="T580" s="29"/>
    </row>
    <row r="581" spans="1:20" s="7" customFormat="1" ht="21" x14ac:dyDescent="0.4">
      <c r="A581" s="24"/>
      <c r="B581" s="24"/>
      <c r="C581" s="24"/>
      <c r="D581" s="24"/>
      <c r="E581" s="24"/>
      <c r="J581" s="29"/>
      <c r="S581" s="28"/>
      <c r="T581" s="29"/>
    </row>
    <row r="582" spans="1:20" s="7" customFormat="1" ht="21" x14ac:dyDescent="0.4">
      <c r="A582" s="24"/>
      <c r="B582" s="24"/>
      <c r="C582" s="24"/>
      <c r="D582" s="24"/>
      <c r="E582" s="24"/>
      <c r="J582" s="29"/>
      <c r="S582" s="28"/>
      <c r="T582" s="29"/>
    </row>
    <row r="583" spans="1:20" s="7" customFormat="1" ht="21" x14ac:dyDescent="0.4">
      <c r="A583" s="24"/>
      <c r="B583" s="24"/>
      <c r="C583" s="24"/>
      <c r="D583" s="24"/>
      <c r="E583" s="24"/>
      <c r="J583" s="29"/>
      <c r="S583" s="28"/>
      <c r="T583" s="29"/>
    </row>
    <row r="584" spans="1:20" s="7" customFormat="1" ht="21" x14ac:dyDescent="0.4">
      <c r="A584" s="24"/>
      <c r="B584" s="24"/>
      <c r="C584" s="24"/>
      <c r="D584" s="24"/>
      <c r="E584" s="24"/>
      <c r="J584" s="29"/>
      <c r="S584" s="28"/>
      <c r="T584" s="29"/>
    </row>
    <row r="585" spans="1:20" s="7" customFormat="1" ht="21" x14ac:dyDescent="0.4">
      <c r="A585" s="24"/>
      <c r="B585" s="24"/>
      <c r="C585" s="24"/>
      <c r="D585" s="24"/>
      <c r="E585" s="24"/>
      <c r="J585" s="29"/>
      <c r="S585" s="28"/>
      <c r="T585" s="29"/>
    </row>
    <row r="586" spans="1:20" s="7" customFormat="1" ht="21" x14ac:dyDescent="0.4">
      <c r="A586" s="24"/>
      <c r="B586" s="24"/>
      <c r="C586" s="24"/>
      <c r="D586" s="24"/>
      <c r="E586" s="24"/>
      <c r="J586" s="29"/>
      <c r="S586" s="28"/>
      <c r="T586" s="29"/>
    </row>
    <row r="587" spans="1:20" s="7" customFormat="1" ht="21" x14ac:dyDescent="0.4">
      <c r="A587" s="24"/>
      <c r="B587" s="24"/>
      <c r="C587" s="24"/>
      <c r="D587" s="24"/>
      <c r="E587" s="24"/>
      <c r="J587" s="29"/>
      <c r="S587" s="28"/>
      <c r="T587" s="29"/>
    </row>
    <row r="588" spans="1:20" s="7" customFormat="1" ht="21" x14ac:dyDescent="0.4">
      <c r="A588" s="24"/>
      <c r="B588" s="24"/>
      <c r="C588" s="24"/>
      <c r="D588" s="24"/>
      <c r="E588" s="24"/>
      <c r="J588" s="29"/>
      <c r="S588" s="28"/>
      <c r="T588" s="29"/>
    </row>
    <row r="589" spans="1:20" s="7" customFormat="1" ht="21" x14ac:dyDescent="0.4">
      <c r="A589" s="24"/>
      <c r="B589" s="24"/>
      <c r="C589" s="24"/>
      <c r="D589" s="24"/>
      <c r="E589" s="24"/>
      <c r="J589" s="29"/>
      <c r="S589" s="28"/>
      <c r="T589" s="29"/>
    </row>
    <row r="590" spans="1:20" s="7" customFormat="1" ht="21" x14ac:dyDescent="0.4">
      <c r="A590" s="24"/>
      <c r="B590" s="24"/>
      <c r="C590" s="24"/>
      <c r="D590" s="24"/>
      <c r="E590" s="24"/>
      <c r="J590" s="29"/>
      <c r="S590" s="28"/>
      <c r="T590" s="29"/>
    </row>
    <row r="591" spans="1:20" s="7" customFormat="1" ht="21" x14ac:dyDescent="0.4">
      <c r="A591" s="24"/>
      <c r="B591" s="24"/>
      <c r="C591" s="24"/>
      <c r="D591" s="24"/>
      <c r="E591" s="24"/>
      <c r="J591" s="29"/>
      <c r="S591" s="28"/>
      <c r="T591" s="29"/>
    </row>
    <row r="592" spans="1:20" s="7" customFormat="1" ht="21" x14ac:dyDescent="0.4">
      <c r="A592" s="24"/>
      <c r="B592" s="24"/>
      <c r="C592" s="24"/>
      <c r="D592" s="24"/>
      <c r="E592" s="24"/>
      <c r="J592" s="29"/>
      <c r="S592" s="28"/>
      <c r="T592" s="29"/>
    </row>
    <row r="593" spans="1:20" s="7" customFormat="1" ht="21" x14ac:dyDescent="0.4">
      <c r="A593" s="24"/>
      <c r="B593" s="24"/>
      <c r="C593" s="24"/>
      <c r="D593" s="24"/>
      <c r="E593" s="24"/>
      <c r="J593" s="29"/>
      <c r="S593" s="28"/>
      <c r="T593" s="29"/>
    </row>
    <row r="594" spans="1:20" s="7" customFormat="1" ht="21" x14ac:dyDescent="0.4">
      <c r="A594" s="24"/>
      <c r="B594" s="24"/>
      <c r="C594" s="24"/>
      <c r="D594" s="24"/>
      <c r="E594" s="24"/>
      <c r="J594" s="29"/>
      <c r="S594" s="28"/>
      <c r="T594" s="29"/>
    </row>
    <row r="595" spans="1:20" s="7" customFormat="1" ht="21" x14ac:dyDescent="0.4">
      <c r="A595" s="24"/>
      <c r="B595" s="24"/>
      <c r="C595" s="24"/>
      <c r="D595" s="24"/>
      <c r="E595" s="24"/>
      <c r="J595" s="29"/>
      <c r="S595" s="28"/>
      <c r="T595" s="29"/>
    </row>
    <row r="596" spans="1:20" s="7" customFormat="1" ht="21" x14ac:dyDescent="0.4">
      <c r="A596" s="24"/>
      <c r="B596" s="24"/>
      <c r="C596" s="24"/>
      <c r="D596" s="24"/>
      <c r="E596" s="24"/>
      <c r="J596" s="29"/>
      <c r="S596" s="28"/>
      <c r="T596" s="29"/>
    </row>
    <row r="597" spans="1:20" s="7" customFormat="1" ht="21" x14ac:dyDescent="0.4">
      <c r="A597" s="24"/>
      <c r="B597" s="24"/>
      <c r="C597" s="24"/>
      <c r="D597" s="24"/>
      <c r="E597" s="24"/>
      <c r="J597" s="29"/>
      <c r="S597" s="28"/>
      <c r="T597" s="29"/>
    </row>
    <row r="598" spans="1:20" s="7" customFormat="1" ht="21" x14ac:dyDescent="0.4">
      <c r="A598" s="24"/>
      <c r="B598" s="24"/>
      <c r="C598" s="24"/>
      <c r="D598" s="24"/>
      <c r="E598" s="24"/>
      <c r="J598" s="29"/>
      <c r="S598" s="28"/>
      <c r="T598" s="29"/>
    </row>
    <row r="599" spans="1:20" s="7" customFormat="1" ht="21" x14ac:dyDescent="0.4">
      <c r="A599" s="24"/>
      <c r="B599" s="24"/>
      <c r="C599" s="24"/>
      <c r="D599" s="24"/>
      <c r="E599" s="24"/>
      <c r="J599" s="29"/>
      <c r="S599" s="28"/>
      <c r="T599" s="29"/>
    </row>
    <row r="600" spans="1:20" s="7" customFormat="1" ht="21" x14ac:dyDescent="0.4">
      <c r="A600" s="24"/>
      <c r="B600" s="24"/>
      <c r="C600" s="24"/>
      <c r="D600" s="24"/>
      <c r="E600" s="24"/>
      <c r="J600" s="29"/>
      <c r="S600" s="28"/>
      <c r="T600" s="29"/>
    </row>
    <row r="601" spans="1:20" s="7" customFormat="1" ht="21" x14ac:dyDescent="0.4">
      <c r="A601" s="24"/>
      <c r="B601" s="24"/>
      <c r="C601" s="24"/>
      <c r="D601" s="24"/>
      <c r="E601" s="24"/>
      <c r="J601" s="29"/>
      <c r="S601" s="28"/>
      <c r="T601" s="29"/>
    </row>
    <row r="602" spans="1:20" s="7" customFormat="1" ht="21" x14ac:dyDescent="0.4">
      <c r="A602" s="24"/>
      <c r="B602" s="24"/>
      <c r="C602" s="24"/>
      <c r="D602" s="24"/>
      <c r="E602" s="24"/>
      <c r="J602" s="29"/>
      <c r="S602" s="28"/>
      <c r="T602" s="29"/>
    </row>
    <row r="603" spans="1:20" s="7" customFormat="1" ht="21" x14ac:dyDescent="0.4">
      <c r="A603" s="24"/>
      <c r="B603" s="24"/>
      <c r="C603" s="24"/>
      <c r="D603" s="24"/>
      <c r="E603" s="24"/>
      <c r="J603" s="29"/>
      <c r="S603" s="28"/>
      <c r="T603" s="29"/>
    </row>
    <row r="604" spans="1:20" s="7" customFormat="1" ht="21" x14ac:dyDescent="0.4">
      <c r="A604" s="24"/>
      <c r="B604" s="24"/>
      <c r="C604" s="24"/>
      <c r="D604" s="24"/>
      <c r="E604" s="24"/>
      <c r="J604" s="29"/>
      <c r="S604" s="28"/>
      <c r="T604" s="29"/>
    </row>
    <row r="605" spans="1:20" s="7" customFormat="1" ht="21" x14ac:dyDescent="0.4">
      <c r="A605" s="24"/>
      <c r="B605" s="24"/>
      <c r="C605" s="24"/>
      <c r="D605" s="24"/>
      <c r="E605" s="24"/>
      <c r="J605" s="29"/>
      <c r="S605" s="28"/>
      <c r="T605" s="29"/>
    </row>
    <row r="606" spans="1:20" s="7" customFormat="1" ht="21" x14ac:dyDescent="0.4">
      <c r="A606" s="24"/>
      <c r="B606" s="24"/>
      <c r="C606" s="24"/>
      <c r="D606" s="24"/>
      <c r="E606" s="24"/>
      <c r="J606" s="29"/>
      <c r="S606" s="28"/>
      <c r="T606" s="29"/>
    </row>
    <row r="607" spans="1:20" s="7" customFormat="1" ht="21" x14ac:dyDescent="0.4">
      <c r="A607" s="24"/>
      <c r="B607" s="24"/>
      <c r="C607" s="24"/>
      <c r="D607" s="24"/>
      <c r="E607" s="24"/>
      <c r="J607" s="29"/>
      <c r="S607" s="28"/>
      <c r="T607" s="29"/>
    </row>
    <row r="608" spans="1:20" s="7" customFormat="1" ht="21" x14ac:dyDescent="0.4">
      <c r="A608" s="24"/>
      <c r="B608" s="24"/>
      <c r="C608" s="24"/>
      <c r="D608" s="24"/>
      <c r="E608" s="24"/>
      <c r="J608" s="29"/>
      <c r="S608" s="28"/>
      <c r="T608" s="29"/>
    </row>
    <row r="609" spans="1:20" s="7" customFormat="1" ht="21" x14ac:dyDescent="0.4">
      <c r="A609" s="24"/>
      <c r="B609" s="24"/>
      <c r="C609" s="24"/>
      <c r="D609" s="24"/>
      <c r="E609" s="24"/>
      <c r="J609" s="29"/>
      <c r="S609" s="28"/>
      <c r="T609" s="29"/>
    </row>
    <row r="610" spans="1:20" s="7" customFormat="1" ht="21" x14ac:dyDescent="0.4">
      <c r="A610" s="24"/>
      <c r="B610" s="24"/>
      <c r="C610" s="24"/>
      <c r="D610" s="24"/>
      <c r="E610" s="24"/>
      <c r="J610" s="29"/>
      <c r="S610" s="28"/>
      <c r="T610" s="29"/>
    </row>
    <row r="611" spans="1:20" s="7" customFormat="1" ht="21" x14ac:dyDescent="0.4">
      <c r="A611" s="24"/>
      <c r="B611" s="24"/>
      <c r="C611" s="24"/>
      <c r="D611" s="24"/>
      <c r="E611" s="24"/>
      <c r="J611" s="29"/>
      <c r="S611" s="28"/>
      <c r="T611" s="29"/>
    </row>
    <row r="612" spans="1:20" s="7" customFormat="1" ht="21" x14ac:dyDescent="0.4">
      <c r="A612" s="24"/>
      <c r="B612" s="24"/>
      <c r="C612" s="24"/>
      <c r="D612" s="24"/>
      <c r="E612" s="24"/>
      <c r="J612" s="29"/>
      <c r="S612" s="28"/>
      <c r="T612" s="29"/>
    </row>
    <row r="613" spans="1:20" s="7" customFormat="1" ht="21" x14ac:dyDescent="0.4">
      <c r="A613" s="24"/>
      <c r="B613" s="24"/>
      <c r="C613" s="24"/>
      <c r="D613" s="24"/>
      <c r="E613" s="24"/>
      <c r="J613" s="29"/>
      <c r="S613" s="28"/>
      <c r="T613" s="29"/>
    </row>
    <row r="614" spans="1:20" s="7" customFormat="1" ht="21" x14ac:dyDescent="0.4">
      <c r="A614" s="24"/>
      <c r="B614" s="24"/>
      <c r="C614" s="24"/>
      <c r="D614" s="24"/>
      <c r="E614" s="24"/>
      <c r="J614" s="29"/>
      <c r="S614" s="28"/>
      <c r="T614" s="29"/>
    </row>
    <row r="615" spans="1:20" s="7" customFormat="1" ht="21" x14ac:dyDescent="0.4">
      <c r="A615" s="24"/>
      <c r="B615" s="24"/>
      <c r="C615" s="24"/>
      <c r="D615" s="24"/>
      <c r="E615" s="24"/>
      <c r="J615" s="29"/>
      <c r="S615" s="28"/>
      <c r="T615" s="29"/>
    </row>
    <row r="616" spans="1:20" s="7" customFormat="1" ht="21" x14ac:dyDescent="0.4">
      <c r="A616" s="24"/>
      <c r="B616" s="24"/>
      <c r="C616" s="24"/>
      <c r="D616" s="24"/>
      <c r="E616" s="24"/>
      <c r="J616" s="29"/>
      <c r="S616" s="28"/>
      <c r="T616" s="29"/>
    </row>
    <row r="617" spans="1:20" s="7" customFormat="1" ht="21" x14ac:dyDescent="0.4">
      <c r="A617" s="24"/>
      <c r="B617" s="24"/>
      <c r="C617" s="24"/>
      <c r="D617" s="24"/>
      <c r="E617" s="24"/>
      <c r="J617" s="29"/>
      <c r="S617" s="28"/>
      <c r="T617" s="29"/>
    </row>
    <row r="618" spans="1:20" s="7" customFormat="1" ht="21" x14ac:dyDescent="0.4">
      <c r="A618" s="24"/>
      <c r="B618" s="24"/>
      <c r="C618" s="24"/>
      <c r="D618" s="24"/>
      <c r="E618" s="24"/>
      <c r="J618" s="29"/>
      <c r="S618" s="28"/>
      <c r="T618" s="29"/>
    </row>
    <row r="619" spans="1:20" s="7" customFormat="1" ht="21" x14ac:dyDescent="0.4">
      <c r="A619" s="24"/>
      <c r="B619" s="24"/>
      <c r="C619" s="24"/>
      <c r="D619" s="24"/>
      <c r="E619" s="24"/>
      <c r="J619" s="29"/>
      <c r="S619" s="28"/>
      <c r="T619" s="29"/>
    </row>
    <row r="620" spans="1:20" s="7" customFormat="1" ht="21" x14ac:dyDescent="0.4">
      <c r="A620" s="24"/>
      <c r="B620" s="24"/>
      <c r="C620" s="24"/>
      <c r="D620" s="24"/>
      <c r="E620" s="24"/>
      <c r="J620" s="29"/>
      <c r="S620" s="28"/>
      <c r="T620" s="29"/>
    </row>
    <row r="621" spans="1:20" s="7" customFormat="1" ht="21" x14ac:dyDescent="0.4">
      <c r="A621" s="24"/>
      <c r="B621" s="24"/>
      <c r="C621" s="24"/>
      <c r="D621" s="24"/>
      <c r="E621" s="24"/>
      <c r="J621" s="29"/>
      <c r="S621" s="28"/>
      <c r="T621" s="29"/>
    </row>
    <row r="622" spans="1:20" s="7" customFormat="1" ht="21" x14ac:dyDescent="0.4">
      <c r="A622" s="24"/>
      <c r="B622" s="24"/>
      <c r="C622" s="24"/>
      <c r="D622" s="24"/>
      <c r="E622" s="24"/>
      <c r="J622" s="29"/>
      <c r="S622" s="28"/>
      <c r="T622" s="29"/>
    </row>
    <row r="623" spans="1:20" s="7" customFormat="1" ht="21" x14ac:dyDescent="0.4">
      <c r="A623" s="24"/>
      <c r="B623" s="24"/>
      <c r="C623" s="24"/>
      <c r="D623" s="24"/>
      <c r="E623" s="24"/>
      <c r="J623" s="29"/>
      <c r="S623" s="28"/>
      <c r="T623" s="29"/>
    </row>
    <row r="624" spans="1:20" s="7" customFormat="1" ht="21" x14ac:dyDescent="0.4">
      <c r="A624" s="24"/>
      <c r="B624" s="24"/>
      <c r="C624" s="24"/>
      <c r="D624" s="24"/>
      <c r="E624" s="24"/>
      <c r="J624" s="29"/>
      <c r="S624" s="28"/>
      <c r="T624" s="29"/>
    </row>
    <row r="625" spans="1:20" s="7" customFormat="1" ht="21" x14ac:dyDescent="0.4">
      <c r="A625" s="24"/>
      <c r="B625" s="24"/>
      <c r="C625" s="24"/>
      <c r="D625" s="24"/>
      <c r="E625" s="24"/>
      <c r="J625" s="29"/>
      <c r="S625" s="28"/>
      <c r="T625" s="29"/>
    </row>
    <row r="626" spans="1:20" s="7" customFormat="1" ht="21" x14ac:dyDescent="0.4">
      <c r="A626" s="24"/>
      <c r="B626" s="24"/>
      <c r="C626" s="24"/>
      <c r="D626" s="24"/>
      <c r="E626" s="24"/>
      <c r="J626" s="29"/>
      <c r="S626" s="28"/>
      <c r="T626" s="29"/>
    </row>
    <row r="627" spans="1:20" s="7" customFormat="1" ht="21" x14ac:dyDescent="0.4">
      <c r="A627" s="24"/>
      <c r="B627" s="24"/>
      <c r="C627" s="24"/>
      <c r="D627" s="24"/>
      <c r="E627" s="24"/>
      <c r="J627" s="29"/>
      <c r="S627" s="28"/>
      <c r="T627" s="29"/>
    </row>
    <row r="628" spans="1:20" s="7" customFormat="1" ht="21" x14ac:dyDescent="0.4">
      <c r="A628" s="24"/>
      <c r="B628" s="24"/>
      <c r="C628" s="24"/>
      <c r="D628" s="24"/>
      <c r="E628" s="24"/>
      <c r="J628" s="29"/>
      <c r="S628" s="28"/>
      <c r="T628" s="29"/>
    </row>
    <row r="629" spans="1:20" s="7" customFormat="1" ht="21" x14ac:dyDescent="0.4">
      <c r="A629" s="24"/>
      <c r="B629" s="24"/>
      <c r="C629" s="24"/>
      <c r="D629" s="24"/>
      <c r="E629" s="24"/>
      <c r="J629" s="29"/>
      <c r="S629" s="28"/>
      <c r="T629" s="29"/>
    </row>
    <row r="630" spans="1:20" s="7" customFormat="1" ht="21" x14ac:dyDescent="0.4">
      <c r="A630" s="24"/>
      <c r="B630" s="24"/>
      <c r="C630" s="24"/>
      <c r="D630" s="24"/>
      <c r="E630" s="24"/>
      <c r="J630" s="29"/>
      <c r="S630" s="28"/>
      <c r="T630" s="29"/>
    </row>
    <row r="631" spans="1:20" s="7" customFormat="1" ht="21" x14ac:dyDescent="0.4">
      <c r="A631" s="24"/>
      <c r="B631" s="24"/>
      <c r="C631" s="24"/>
      <c r="D631" s="24"/>
      <c r="E631" s="24"/>
      <c r="J631" s="29"/>
      <c r="S631" s="28"/>
      <c r="T631" s="29"/>
    </row>
    <row r="632" spans="1:20" s="7" customFormat="1" ht="21" x14ac:dyDescent="0.4">
      <c r="A632" s="24"/>
      <c r="B632" s="24"/>
      <c r="C632" s="24"/>
      <c r="D632" s="24"/>
      <c r="E632" s="24"/>
      <c r="J632" s="29"/>
      <c r="S632" s="28"/>
      <c r="T632" s="29"/>
    </row>
    <row r="633" spans="1:20" s="7" customFormat="1" ht="21" x14ac:dyDescent="0.4">
      <c r="A633" s="24"/>
      <c r="B633" s="24"/>
      <c r="C633" s="24"/>
      <c r="D633" s="24"/>
      <c r="E633" s="24"/>
      <c r="J633" s="29"/>
      <c r="S633" s="28"/>
      <c r="T633" s="29"/>
    </row>
    <row r="634" spans="1:20" s="7" customFormat="1" ht="21" x14ac:dyDescent="0.4">
      <c r="A634" s="24"/>
      <c r="B634" s="24"/>
      <c r="C634" s="24"/>
      <c r="D634" s="24"/>
      <c r="E634" s="24"/>
      <c r="J634" s="29"/>
      <c r="S634" s="28"/>
      <c r="T634" s="29"/>
    </row>
    <row r="635" spans="1:20" s="7" customFormat="1" ht="21" x14ac:dyDescent="0.4">
      <c r="A635" s="24"/>
      <c r="B635" s="24"/>
      <c r="C635" s="24"/>
      <c r="D635" s="24"/>
      <c r="E635" s="24"/>
      <c r="J635" s="29"/>
      <c r="S635" s="28"/>
      <c r="T635" s="29"/>
    </row>
    <row r="636" spans="1:20" s="7" customFormat="1" ht="21" x14ac:dyDescent="0.4">
      <c r="A636" s="24"/>
      <c r="B636" s="24"/>
      <c r="C636" s="24"/>
      <c r="D636" s="24"/>
      <c r="E636" s="24"/>
      <c r="J636" s="29"/>
      <c r="S636" s="28"/>
      <c r="T636" s="29"/>
    </row>
    <row r="637" spans="1:20" s="7" customFormat="1" ht="21" x14ac:dyDescent="0.4">
      <c r="A637" s="24"/>
      <c r="B637" s="24"/>
      <c r="C637" s="24"/>
      <c r="D637" s="24"/>
      <c r="E637" s="24"/>
      <c r="J637" s="29"/>
      <c r="S637" s="28"/>
      <c r="T637" s="29"/>
    </row>
    <row r="638" spans="1:20" s="7" customFormat="1" ht="21" x14ac:dyDescent="0.4">
      <c r="A638" s="24"/>
      <c r="B638" s="24"/>
      <c r="C638" s="24"/>
      <c r="D638" s="24"/>
      <c r="E638" s="24"/>
      <c r="J638" s="29"/>
      <c r="S638" s="28"/>
      <c r="T638" s="29"/>
    </row>
    <row r="639" spans="1:20" s="7" customFormat="1" ht="21" x14ac:dyDescent="0.4">
      <c r="A639" s="24"/>
      <c r="B639" s="24"/>
      <c r="C639" s="24"/>
      <c r="D639" s="24"/>
      <c r="E639" s="24"/>
      <c r="J639" s="29"/>
      <c r="S639" s="28"/>
      <c r="T639" s="29"/>
    </row>
    <row r="640" spans="1:20" s="7" customFormat="1" ht="21" x14ac:dyDescent="0.4">
      <c r="A640" s="24"/>
      <c r="B640" s="24"/>
      <c r="C640" s="24"/>
      <c r="D640" s="24"/>
      <c r="E640" s="24"/>
      <c r="J640" s="29"/>
      <c r="S640" s="28"/>
      <c r="T640" s="29"/>
    </row>
    <row r="641" spans="1:20" s="7" customFormat="1" ht="21" x14ac:dyDescent="0.4">
      <c r="A641" s="24"/>
      <c r="B641" s="24"/>
      <c r="C641" s="24"/>
      <c r="D641" s="24"/>
      <c r="E641" s="24"/>
      <c r="J641" s="29"/>
      <c r="S641" s="28"/>
      <c r="T641" s="29"/>
    </row>
    <row r="642" spans="1:20" s="7" customFormat="1" ht="21" x14ac:dyDescent="0.4">
      <c r="A642" s="24"/>
      <c r="B642" s="24"/>
      <c r="C642" s="24"/>
      <c r="D642" s="24"/>
      <c r="E642" s="24"/>
      <c r="J642" s="29"/>
      <c r="S642" s="28"/>
      <c r="T642" s="29"/>
    </row>
    <row r="643" spans="1:20" s="7" customFormat="1" ht="21" x14ac:dyDescent="0.4">
      <c r="A643" s="24"/>
      <c r="B643" s="24"/>
      <c r="C643" s="24"/>
      <c r="D643" s="24"/>
      <c r="E643" s="24"/>
      <c r="J643" s="29"/>
      <c r="S643" s="28"/>
      <c r="T643" s="29"/>
    </row>
    <row r="644" spans="1:20" s="7" customFormat="1" ht="21" x14ac:dyDescent="0.4">
      <c r="A644" s="24"/>
      <c r="B644" s="24"/>
      <c r="C644" s="24"/>
      <c r="D644" s="24"/>
      <c r="E644" s="24"/>
      <c r="J644" s="29"/>
      <c r="S644" s="28"/>
      <c r="T644" s="29"/>
    </row>
    <row r="645" spans="1:20" s="7" customFormat="1" ht="21" x14ac:dyDescent="0.4">
      <c r="A645" s="24"/>
      <c r="B645" s="24"/>
      <c r="C645" s="24"/>
      <c r="D645" s="24"/>
      <c r="E645" s="24"/>
      <c r="J645" s="29"/>
      <c r="S645" s="28"/>
      <c r="T645" s="29"/>
    </row>
    <row r="646" spans="1:20" s="7" customFormat="1" ht="21" x14ac:dyDescent="0.4">
      <c r="A646" s="24"/>
      <c r="B646" s="24"/>
      <c r="C646" s="24"/>
      <c r="D646" s="24"/>
      <c r="E646" s="24"/>
      <c r="J646" s="29"/>
      <c r="S646" s="28"/>
      <c r="T646" s="29"/>
    </row>
    <row r="647" spans="1:20" s="7" customFormat="1" ht="21" x14ac:dyDescent="0.4">
      <c r="A647" s="24"/>
      <c r="B647" s="24"/>
      <c r="C647" s="24"/>
      <c r="D647" s="24"/>
      <c r="E647" s="24"/>
      <c r="J647" s="29"/>
      <c r="S647" s="28"/>
      <c r="T647" s="29"/>
    </row>
    <row r="648" spans="1:20" s="7" customFormat="1" ht="21" x14ac:dyDescent="0.4">
      <c r="A648" s="24"/>
      <c r="B648" s="24"/>
      <c r="C648" s="24"/>
      <c r="D648" s="24"/>
      <c r="E648" s="24"/>
      <c r="J648" s="29"/>
      <c r="S648" s="28"/>
      <c r="T648" s="29"/>
    </row>
    <row r="649" spans="1:20" s="7" customFormat="1" ht="21" x14ac:dyDescent="0.4">
      <c r="A649" s="24"/>
      <c r="B649" s="24"/>
      <c r="C649" s="24"/>
      <c r="D649" s="24"/>
      <c r="E649" s="24"/>
      <c r="J649" s="29"/>
      <c r="S649" s="28"/>
      <c r="T649" s="29"/>
    </row>
    <row r="650" spans="1:20" s="7" customFormat="1" ht="21" x14ac:dyDescent="0.4">
      <c r="A650" s="24"/>
      <c r="B650" s="24"/>
      <c r="C650" s="24"/>
      <c r="D650" s="24"/>
      <c r="E650" s="24"/>
      <c r="J650" s="29"/>
      <c r="S650" s="28"/>
      <c r="T650" s="29"/>
    </row>
    <row r="651" spans="1:20" s="7" customFormat="1" ht="21" x14ac:dyDescent="0.4">
      <c r="A651" s="24"/>
      <c r="B651" s="24"/>
      <c r="C651" s="24"/>
      <c r="D651" s="24"/>
      <c r="E651" s="24"/>
      <c r="J651" s="29"/>
      <c r="S651" s="28"/>
      <c r="T651" s="29"/>
    </row>
    <row r="652" spans="1:20" s="7" customFormat="1" ht="21" x14ac:dyDescent="0.4">
      <c r="A652" s="24"/>
      <c r="B652" s="24"/>
      <c r="C652" s="24"/>
      <c r="D652" s="24"/>
      <c r="E652" s="24"/>
      <c r="J652" s="29"/>
      <c r="S652" s="28"/>
      <c r="T652" s="29"/>
    </row>
    <row r="653" spans="1:20" s="7" customFormat="1" ht="21" x14ac:dyDescent="0.4">
      <c r="A653" s="24"/>
      <c r="B653" s="24"/>
      <c r="C653" s="24"/>
      <c r="D653" s="24"/>
      <c r="E653" s="24"/>
      <c r="J653" s="29"/>
      <c r="S653" s="28"/>
      <c r="T653" s="29"/>
    </row>
    <row r="654" spans="1:20" s="7" customFormat="1" ht="21" x14ac:dyDescent="0.4">
      <c r="A654" s="24"/>
      <c r="B654" s="24"/>
      <c r="C654" s="24"/>
      <c r="D654" s="24"/>
      <c r="E654" s="24"/>
      <c r="J654" s="29"/>
      <c r="S654" s="28"/>
      <c r="T654" s="29"/>
    </row>
    <row r="655" spans="1:20" s="7" customFormat="1" ht="21" x14ac:dyDescent="0.4">
      <c r="A655" s="24"/>
      <c r="B655" s="24"/>
      <c r="C655" s="24"/>
      <c r="D655" s="24"/>
      <c r="E655" s="24"/>
      <c r="J655" s="29"/>
      <c r="S655" s="28"/>
      <c r="T655" s="29"/>
    </row>
    <row r="656" spans="1:20" s="7" customFormat="1" ht="21" x14ac:dyDescent="0.4">
      <c r="A656" s="24"/>
      <c r="B656" s="24"/>
      <c r="C656" s="24"/>
      <c r="D656" s="24"/>
      <c r="E656" s="24"/>
      <c r="J656" s="29"/>
      <c r="S656" s="28"/>
      <c r="T656" s="29"/>
    </row>
    <row r="657" spans="1:20" s="7" customFormat="1" ht="21" x14ac:dyDescent="0.4">
      <c r="A657" s="24"/>
      <c r="B657" s="24"/>
      <c r="C657" s="24"/>
      <c r="D657" s="24"/>
      <c r="E657" s="24"/>
      <c r="J657" s="29"/>
      <c r="S657" s="28"/>
      <c r="T657" s="29"/>
    </row>
    <row r="658" spans="1:20" s="7" customFormat="1" ht="21" x14ac:dyDescent="0.4">
      <c r="A658" s="24"/>
      <c r="B658" s="24"/>
      <c r="C658" s="24"/>
      <c r="D658" s="24"/>
      <c r="E658" s="24"/>
      <c r="J658" s="29"/>
      <c r="S658" s="28"/>
      <c r="T658" s="29"/>
    </row>
    <row r="659" spans="1:20" s="7" customFormat="1" ht="21" x14ac:dyDescent="0.4">
      <c r="A659" s="24"/>
      <c r="B659" s="24"/>
      <c r="C659" s="24"/>
      <c r="D659" s="24"/>
      <c r="E659" s="24"/>
      <c r="J659" s="29"/>
      <c r="S659" s="28"/>
      <c r="T659" s="29"/>
    </row>
    <row r="660" spans="1:20" s="7" customFormat="1" ht="21" x14ac:dyDescent="0.4">
      <c r="A660" s="24"/>
      <c r="B660" s="24"/>
      <c r="C660" s="24"/>
      <c r="D660" s="24"/>
      <c r="E660" s="24"/>
      <c r="J660" s="29"/>
      <c r="S660" s="28"/>
      <c r="T660" s="29"/>
    </row>
    <row r="661" spans="1:20" s="7" customFormat="1" ht="21" x14ac:dyDescent="0.4">
      <c r="A661" s="24"/>
      <c r="B661" s="24"/>
      <c r="C661" s="24"/>
      <c r="D661" s="24"/>
      <c r="E661" s="24"/>
      <c r="J661" s="29"/>
      <c r="S661" s="28"/>
      <c r="T661" s="29"/>
    </row>
    <row r="662" spans="1:20" s="7" customFormat="1" ht="21" x14ac:dyDescent="0.4">
      <c r="A662" s="24"/>
      <c r="B662" s="24"/>
      <c r="C662" s="24"/>
      <c r="D662" s="24"/>
      <c r="E662" s="24"/>
      <c r="J662" s="29"/>
      <c r="S662" s="28"/>
      <c r="T662" s="29"/>
    </row>
    <row r="663" spans="1:20" s="7" customFormat="1" ht="21" x14ac:dyDescent="0.4">
      <c r="A663" s="24"/>
      <c r="B663" s="24"/>
      <c r="C663" s="24"/>
      <c r="D663" s="24"/>
      <c r="E663" s="24"/>
      <c r="J663" s="29"/>
      <c r="S663" s="28"/>
      <c r="T663" s="29"/>
    </row>
    <row r="664" spans="1:20" s="7" customFormat="1" ht="21" x14ac:dyDescent="0.4">
      <c r="A664" s="24"/>
      <c r="B664" s="24"/>
      <c r="C664" s="24"/>
      <c r="D664" s="24"/>
      <c r="E664" s="24"/>
      <c r="J664" s="29"/>
      <c r="S664" s="28"/>
      <c r="T664" s="29"/>
    </row>
    <row r="665" spans="1:20" s="7" customFormat="1" ht="21" x14ac:dyDescent="0.4">
      <c r="A665" s="24"/>
      <c r="B665" s="24"/>
      <c r="C665" s="24"/>
      <c r="D665" s="24"/>
      <c r="E665" s="24"/>
      <c r="J665" s="29"/>
      <c r="S665" s="28"/>
      <c r="T665" s="29"/>
    </row>
    <row r="666" spans="1:20" s="7" customFormat="1" ht="21" x14ac:dyDescent="0.4">
      <c r="A666" s="24"/>
      <c r="B666" s="24"/>
      <c r="C666" s="24"/>
      <c r="D666" s="24"/>
      <c r="E666" s="24"/>
      <c r="J666" s="29"/>
      <c r="S666" s="28"/>
      <c r="T666" s="29"/>
    </row>
    <row r="667" spans="1:20" s="7" customFormat="1" ht="21" x14ac:dyDescent="0.4">
      <c r="A667" s="24"/>
      <c r="B667" s="24"/>
      <c r="C667" s="24"/>
      <c r="D667" s="24"/>
      <c r="E667" s="24"/>
      <c r="J667" s="29"/>
      <c r="S667" s="28"/>
      <c r="T667" s="29"/>
    </row>
    <row r="668" spans="1:20" s="7" customFormat="1" ht="21" x14ac:dyDescent="0.4">
      <c r="A668" s="24"/>
      <c r="B668" s="24"/>
      <c r="C668" s="24"/>
      <c r="D668" s="24"/>
      <c r="E668" s="24"/>
      <c r="J668" s="29"/>
      <c r="S668" s="28"/>
      <c r="T668" s="29"/>
    </row>
    <row r="669" spans="1:20" s="7" customFormat="1" ht="21" x14ac:dyDescent="0.4">
      <c r="A669" s="24"/>
      <c r="B669" s="24"/>
      <c r="C669" s="24"/>
      <c r="D669" s="24"/>
      <c r="E669" s="24"/>
      <c r="J669" s="29"/>
      <c r="S669" s="28"/>
      <c r="T669" s="29"/>
    </row>
    <row r="670" spans="1:20" s="7" customFormat="1" ht="21" x14ac:dyDescent="0.4">
      <c r="A670" s="24"/>
      <c r="B670" s="24"/>
      <c r="C670" s="24"/>
      <c r="D670" s="24"/>
      <c r="E670" s="24"/>
      <c r="J670" s="29"/>
      <c r="S670" s="28"/>
      <c r="T670" s="29"/>
    </row>
    <row r="671" spans="1:20" s="7" customFormat="1" ht="21" x14ac:dyDescent="0.4">
      <c r="A671" s="24"/>
      <c r="B671" s="24"/>
      <c r="C671" s="24"/>
      <c r="D671" s="24"/>
      <c r="E671" s="24"/>
      <c r="J671" s="29"/>
      <c r="S671" s="28"/>
      <c r="T671" s="29"/>
    </row>
    <row r="672" spans="1:20" s="7" customFormat="1" ht="21" x14ac:dyDescent="0.4">
      <c r="A672" s="24"/>
      <c r="B672" s="24"/>
      <c r="C672" s="24"/>
      <c r="D672" s="24"/>
      <c r="E672" s="24"/>
      <c r="J672" s="29"/>
      <c r="S672" s="28"/>
      <c r="T672" s="29"/>
    </row>
    <row r="673" spans="1:20" s="7" customFormat="1" ht="21" x14ac:dyDescent="0.4">
      <c r="A673" s="24"/>
      <c r="B673" s="24"/>
      <c r="C673" s="24"/>
      <c r="D673" s="24"/>
      <c r="E673" s="24"/>
      <c r="J673" s="29"/>
      <c r="S673" s="28"/>
      <c r="T673" s="29"/>
    </row>
    <row r="674" spans="1:20" s="7" customFormat="1" ht="21" x14ac:dyDescent="0.4">
      <c r="A674" s="24"/>
      <c r="B674" s="24"/>
      <c r="C674" s="24"/>
      <c r="D674" s="24"/>
      <c r="E674" s="24"/>
      <c r="J674" s="29"/>
      <c r="S674" s="28"/>
      <c r="T674" s="29"/>
    </row>
    <row r="675" spans="1:20" s="7" customFormat="1" ht="21" x14ac:dyDescent="0.4">
      <c r="A675" s="24"/>
      <c r="B675" s="24"/>
      <c r="C675" s="24"/>
      <c r="D675" s="24"/>
      <c r="E675" s="24"/>
      <c r="J675" s="29"/>
      <c r="S675" s="28"/>
      <c r="T675" s="29"/>
    </row>
    <row r="676" spans="1:20" s="7" customFormat="1" ht="21" x14ac:dyDescent="0.4">
      <c r="A676" s="24"/>
      <c r="B676" s="24"/>
      <c r="C676" s="24"/>
      <c r="D676" s="24"/>
      <c r="E676" s="24"/>
      <c r="J676" s="29"/>
      <c r="S676" s="28"/>
      <c r="T676" s="29"/>
    </row>
    <row r="677" spans="1:20" s="7" customFormat="1" ht="21" x14ac:dyDescent="0.4">
      <c r="A677" s="24"/>
      <c r="B677" s="24"/>
      <c r="C677" s="24"/>
      <c r="D677" s="24"/>
      <c r="E677" s="24"/>
      <c r="J677" s="29"/>
      <c r="S677" s="28"/>
      <c r="T677" s="29"/>
    </row>
    <row r="678" spans="1:20" s="7" customFormat="1" ht="21" x14ac:dyDescent="0.4">
      <c r="A678" s="24"/>
      <c r="B678" s="24"/>
      <c r="C678" s="24"/>
      <c r="D678" s="24"/>
      <c r="E678" s="24"/>
      <c r="J678" s="29"/>
      <c r="S678" s="28"/>
      <c r="T678" s="29"/>
    </row>
    <row r="679" spans="1:20" s="7" customFormat="1" ht="21" x14ac:dyDescent="0.4">
      <c r="A679" s="24"/>
      <c r="B679" s="24"/>
      <c r="C679" s="24"/>
      <c r="D679" s="24"/>
      <c r="E679" s="24"/>
      <c r="J679" s="29"/>
      <c r="S679" s="28"/>
      <c r="T679" s="29"/>
    </row>
    <row r="680" spans="1:20" s="7" customFormat="1" ht="21" x14ac:dyDescent="0.4">
      <c r="A680" s="24"/>
      <c r="B680" s="24"/>
      <c r="C680" s="24"/>
      <c r="D680" s="24"/>
      <c r="E680" s="24"/>
      <c r="J680" s="29"/>
      <c r="S680" s="28"/>
      <c r="T680" s="29"/>
    </row>
    <row r="681" spans="1:20" s="7" customFormat="1" ht="21" x14ac:dyDescent="0.4">
      <c r="A681" s="24"/>
      <c r="B681" s="24"/>
      <c r="C681" s="24"/>
      <c r="D681" s="24"/>
      <c r="E681" s="24"/>
      <c r="J681" s="29"/>
      <c r="S681" s="28"/>
      <c r="T681" s="29"/>
    </row>
    <row r="682" spans="1:20" s="7" customFormat="1" ht="21" x14ac:dyDescent="0.4">
      <c r="A682" s="24"/>
      <c r="B682" s="24"/>
      <c r="C682" s="24"/>
      <c r="D682" s="24"/>
      <c r="E682" s="24"/>
      <c r="J682" s="29"/>
      <c r="S682" s="28"/>
      <c r="T682" s="29"/>
    </row>
    <row r="683" spans="1:20" s="7" customFormat="1" ht="21" x14ac:dyDescent="0.4">
      <c r="A683" s="24"/>
      <c r="B683" s="24"/>
      <c r="C683" s="24"/>
      <c r="D683" s="24"/>
      <c r="E683" s="24"/>
      <c r="J683" s="29"/>
      <c r="S683" s="28"/>
      <c r="T683" s="29"/>
    </row>
    <row r="684" spans="1:20" s="7" customFormat="1" ht="21" x14ac:dyDescent="0.4">
      <c r="A684" s="24"/>
      <c r="B684" s="24"/>
      <c r="C684" s="24"/>
      <c r="D684" s="24"/>
      <c r="E684" s="24"/>
      <c r="J684" s="29"/>
      <c r="S684" s="28"/>
      <c r="T684" s="29"/>
    </row>
    <row r="685" spans="1:20" s="7" customFormat="1" ht="21" x14ac:dyDescent="0.4">
      <c r="A685" s="24"/>
      <c r="B685" s="24"/>
      <c r="C685" s="24"/>
      <c r="D685" s="24"/>
      <c r="E685" s="24"/>
      <c r="J685" s="29"/>
      <c r="S685" s="28"/>
      <c r="T685" s="29"/>
    </row>
    <row r="686" spans="1:20" s="7" customFormat="1" ht="21" x14ac:dyDescent="0.4">
      <c r="A686" s="24"/>
      <c r="B686" s="24"/>
      <c r="C686" s="24"/>
      <c r="D686" s="24"/>
      <c r="E686" s="24"/>
      <c r="J686" s="29"/>
      <c r="S686" s="28"/>
      <c r="T686" s="29"/>
    </row>
    <row r="687" spans="1:20" s="7" customFormat="1" ht="21" x14ac:dyDescent="0.4">
      <c r="A687" s="24"/>
      <c r="B687" s="24"/>
      <c r="C687" s="24"/>
      <c r="D687" s="24"/>
      <c r="E687" s="24"/>
      <c r="J687" s="29"/>
      <c r="S687" s="28"/>
      <c r="T687" s="29"/>
    </row>
    <row r="688" spans="1:20" s="7" customFormat="1" ht="21" x14ac:dyDescent="0.4">
      <c r="A688" s="24"/>
      <c r="B688" s="24"/>
      <c r="C688" s="24"/>
      <c r="D688" s="24"/>
      <c r="E688" s="24"/>
      <c r="J688" s="29"/>
      <c r="S688" s="28"/>
      <c r="T688" s="29"/>
    </row>
    <row r="689" spans="1:20" s="7" customFormat="1" ht="21" x14ac:dyDescent="0.4">
      <c r="A689" s="24"/>
      <c r="B689" s="24"/>
      <c r="C689" s="24"/>
      <c r="D689" s="24"/>
      <c r="E689" s="24"/>
      <c r="J689" s="29"/>
      <c r="S689" s="28"/>
      <c r="T689" s="29"/>
    </row>
    <row r="690" spans="1:20" s="7" customFormat="1" ht="21" x14ac:dyDescent="0.4">
      <c r="A690" s="24"/>
      <c r="B690" s="24"/>
      <c r="C690" s="24"/>
      <c r="D690" s="24"/>
      <c r="E690" s="24"/>
      <c r="J690" s="29"/>
      <c r="S690" s="28"/>
      <c r="T690" s="29"/>
    </row>
    <row r="691" spans="1:20" s="7" customFormat="1" ht="21" x14ac:dyDescent="0.4">
      <c r="A691" s="24"/>
      <c r="B691" s="24"/>
      <c r="C691" s="24"/>
      <c r="D691" s="24"/>
      <c r="E691" s="24"/>
      <c r="J691" s="29"/>
      <c r="S691" s="28"/>
      <c r="T691" s="29"/>
    </row>
    <row r="692" spans="1:20" s="7" customFormat="1" ht="21" x14ac:dyDescent="0.4">
      <c r="A692" s="24"/>
      <c r="B692" s="24"/>
      <c r="C692" s="24"/>
      <c r="D692" s="24"/>
      <c r="E692" s="24"/>
      <c r="J692" s="29"/>
      <c r="S692" s="28"/>
      <c r="T692" s="29"/>
    </row>
    <row r="693" spans="1:20" s="7" customFormat="1" ht="21" x14ac:dyDescent="0.4">
      <c r="A693" s="24"/>
      <c r="B693" s="24"/>
      <c r="C693" s="24"/>
      <c r="D693" s="24"/>
      <c r="E693" s="24"/>
      <c r="J693" s="29"/>
      <c r="S693" s="28"/>
      <c r="T693" s="29"/>
    </row>
    <row r="694" spans="1:20" s="7" customFormat="1" ht="21" x14ac:dyDescent="0.4">
      <c r="A694" s="24"/>
      <c r="B694" s="24"/>
      <c r="C694" s="24"/>
      <c r="D694" s="24"/>
      <c r="E694" s="24"/>
      <c r="J694" s="29"/>
      <c r="S694" s="28"/>
      <c r="T694" s="29"/>
    </row>
    <row r="695" spans="1:20" s="7" customFormat="1" ht="21" x14ac:dyDescent="0.4">
      <c r="A695" s="24"/>
      <c r="B695" s="24"/>
      <c r="C695" s="24"/>
      <c r="D695" s="24"/>
      <c r="E695" s="24"/>
      <c r="J695" s="29"/>
      <c r="S695" s="28"/>
      <c r="T695" s="29"/>
    </row>
    <row r="696" spans="1:20" s="7" customFormat="1" ht="21" x14ac:dyDescent="0.4">
      <c r="A696" s="24"/>
      <c r="B696" s="24"/>
      <c r="C696" s="24"/>
      <c r="D696" s="24"/>
      <c r="E696" s="24"/>
      <c r="J696" s="29"/>
      <c r="S696" s="28"/>
      <c r="T696" s="29"/>
    </row>
    <row r="697" spans="1:20" s="7" customFormat="1" ht="21" x14ac:dyDescent="0.4">
      <c r="A697" s="24"/>
      <c r="B697" s="24"/>
      <c r="C697" s="24"/>
      <c r="D697" s="24"/>
      <c r="E697" s="24"/>
      <c r="J697" s="29"/>
      <c r="S697" s="28"/>
      <c r="T697" s="29"/>
    </row>
    <row r="698" spans="1:20" s="7" customFormat="1" ht="21" x14ac:dyDescent="0.4">
      <c r="A698" s="24"/>
      <c r="B698" s="24"/>
      <c r="C698" s="24"/>
      <c r="D698" s="24"/>
      <c r="E698" s="24"/>
      <c r="J698" s="29"/>
      <c r="S698" s="28"/>
      <c r="T698" s="29"/>
    </row>
    <row r="699" spans="1:20" s="7" customFormat="1" ht="21" x14ac:dyDescent="0.4">
      <c r="A699" s="24"/>
      <c r="B699" s="24"/>
      <c r="C699" s="24"/>
      <c r="D699" s="24"/>
      <c r="E699" s="24"/>
      <c r="J699" s="29"/>
      <c r="S699" s="28"/>
      <c r="T699" s="29"/>
    </row>
    <row r="700" spans="1:20" s="7" customFormat="1" ht="21" x14ac:dyDescent="0.4">
      <c r="A700" s="24"/>
      <c r="B700" s="24"/>
      <c r="C700" s="24"/>
      <c r="D700" s="24"/>
      <c r="E700" s="24"/>
      <c r="J700" s="29"/>
      <c r="S700" s="28"/>
      <c r="T700" s="29"/>
    </row>
    <row r="701" spans="1:20" s="7" customFormat="1" ht="21" x14ac:dyDescent="0.4">
      <c r="A701" s="24"/>
      <c r="B701" s="24"/>
      <c r="C701" s="24"/>
      <c r="D701" s="24"/>
      <c r="E701" s="24"/>
      <c r="J701" s="29"/>
      <c r="S701" s="28"/>
      <c r="T701" s="29"/>
    </row>
    <row r="702" spans="1:20" s="7" customFormat="1" ht="21" x14ac:dyDescent="0.4">
      <c r="A702" s="24"/>
      <c r="B702" s="24"/>
      <c r="C702" s="24"/>
      <c r="D702" s="24"/>
      <c r="E702" s="24"/>
      <c r="J702" s="29"/>
      <c r="S702" s="28"/>
      <c r="T702" s="29"/>
    </row>
    <row r="703" spans="1:20" s="7" customFormat="1" ht="21" x14ac:dyDescent="0.4">
      <c r="A703" s="24"/>
      <c r="B703" s="24"/>
      <c r="C703" s="24"/>
      <c r="D703" s="24"/>
      <c r="E703" s="24"/>
      <c r="J703" s="29"/>
      <c r="S703" s="28"/>
      <c r="T703" s="29"/>
    </row>
    <row r="704" spans="1:20" s="7" customFormat="1" ht="21" x14ac:dyDescent="0.4">
      <c r="A704" s="24"/>
      <c r="B704" s="24"/>
      <c r="C704" s="24"/>
      <c r="D704" s="24"/>
      <c r="E704" s="24"/>
      <c r="J704" s="29"/>
      <c r="S704" s="28"/>
      <c r="T704" s="29"/>
    </row>
    <row r="705" spans="1:20" s="7" customFormat="1" ht="21" x14ac:dyDescent="0.4">
      <c r="A705" s="24"/>
      <c r="B705" s="24"/>
      <c r="C705" s="24"/>
      <c r="D705" s="24"/>
      <c r="E705" s="24"/>
      <c r="J705" s="29"/>
      <c r="S705" s="28"/>
      <c r="T705" s="29"/>
    </row>
    <row r="706" spans="1:20" s="7" customFormat="1" ht="21" x14ac:dyDescent="0.4">
      <c r="A706" s="24"/>
      <c r="B706" s="24"/>
      <c r="C706" s="24"/>
      <c r="D706" s="24"/>
      <c r="E706" s="24"/>
      <c r="J706" s="29"/>
      <c r="S706" s="28"/>
      <c r="T706" s="29"/>
    </row>
    <row r="707" spans="1:20" s="7" customFormat="1" ht="21" x14ac:dyDescent="0.4">
      <c r="A707" s="24"/>
      <c r="B707" s="24"/>
      <c r="C707" s="24"/>
      <c r="D707" s="24"/>
      <c r="E707" s="24"/>
      <c r="J707" s="29"/>
      <c r="S707" s="28"/>
      <c r="T707" s="29"/>
    </row>
    <row r="708" spans="1:20" s="7" customFormat="1" ht="21" x14ac:dyDescent="0.4">
      <c r="A708" s="24"/>
      <c r="B708" s="24"/>
      <c r="C708" s="24"/>
      <c r="D708" s="24"/>
      <c r="E708" s="24"/>
      <c r="J708" s="29"/>
      <c r="S708" s="28"/>
      <c r="T708" s="29"/>
    </row>
    <row r="709" spans="1:20" s="7" customFormat="1" ht="21" x14ac:dyDescent="0.4">
      <c r="A709" s="24"/>
      <c r="B709" s="24"/>
      <c r="C709" s="24"/>
      <c r="D709" s="24"/>
      <c r="E709" s="24"/>
      <c r="J709" s="29"/>
      <c r="S709" s="28"/>
      <c r="T709" s="29"/>
    </row>
    <row r="710" spans="1:20" s="7" customFormat="1" ht="21" x14ac:dyDescent="0.4">
      <c r="A710" s="24"/>
      <c r="B710" s="24"/>
      <c r="C710" s="24"/>
      <c r="D710" s="24"/>
      <c r="E710" s="24"/>
      <c r="J710" s="29"/>
      <c r="S710" s="28"/>
      <c r="T710" s="29"/>
    </row>
    <row r="711" spans="1:20" s="7" customFormat="1" ht="21" x14ac:dyDescent="0.4">
      <c r="A711" s="24"/>
      <c r="B711" s="24"/>
      <c r="C711" s="24"/>
      <c r="D711" s="24"/>
      <c r="E711" s="24"/>
      <c r="J711" s="29"/>
      <c r="S711" s="28"/>
      <c r="T711" s="29"/>
    </row>
    <row r="712" spans="1:20" s="7" customFormat="1" ht="21" x14ac:dyDescent="0.4">
      <c r="A712" s="24"/>
      <c r="B712" s="24"/>
      <c r="C712" s="24"/>
      <c r="D712" s="24"/>
      <c r="E712" s="24"/>
      <c r="J712" s="29"/>
      <c r="S712" s="28"/>
      <c r="T712" s="29"/>
    </row>
    <row r="713" spans="1:20" s="7" customFormat="1" ht="21" x14ac:dyDescent="0.4">
      <c r="A713" s="24"/>
      <c r="B713" s="24"/>
      <c r="C713" s="24"/>
      <c r="D713" s="24"/>
      <c r="E713" s="24"/>
      <c r="J713" s="29"/>
      <c r="S713" s="28"/>
      <c r="T713" s="29"/>
    </row>
    <row r="714" spans="1:20" s="7" customFormat="1" ht="21" x14ac:dyDescent="0.4">
      <c r="A714" s="24"/>
      <c r="B714" s="24"/>
      <c r="C714" s="24"/>
      <c r="D714" s="24"/>
      <c r="E714" s="24"/>
      <c r="J714" s="29"/>
      <c r="S714" s="28"/>
      <c r="T714" s="29"/>
    </row>
    <row r="715" spans="1:20" s="7" customFormat="1" ht="21" x14ac:dyDescent="0.4">
      <c r="A715" s="24"/>
      <c r="B715" s="24"/>
      <c r="C715" s="24"/>
      <c r="D715" s="24"/>
      <c r="E715" s="24"/>
      <c r="J715" s="29"/>
      <c r="S715" s="28"/>
      <c r="T715" s="29"/>
    </row>
    <row r="716" spans="1:20" s="7" customFormat="1" ht="21" x14ac:dyDescent="0.4">
      <c r="A716" s="24"/>
      <c r="B716" s="24"/>
      <c r="C716" s="24"/>
      <c r="D716" s="24"/>
      <c r="E716" s="24"/>
      <c r="J716" s="29"/>
      <c r="S716" s="28"/>
      <c r="T716" s="29"/>
    </row>
    <row r="717" spans="1:20" s="7" customFormat="1" ht="21" x14ac:dyDescent="0.4">
      <c r="A717" s="24"/>
      <c r="B717" s="24"/>
      <c r="C717" s="24"/>
      <c r="D717" s="24"/>
      <c r="E717" s="24"/>
      <c r="J717" s="29"/>
      <c r="S717" s="28"/>
      <c r="T717" s="29"/>
    </row>
    <row r="718" spans="1:20" s="7" customFormat="1" ht="21" x14ac:dyDescent="0.4">
      <c r="A718" s="24"/>
      <c r="B718" s="24"/>
      <c r="C718" s="24"/>
      <c r="D718" s="24"/>
      <c r="E718" s="24"/>
      <c r="J718" s="29"/>
      <c r="S718" s="28"/>
      <c r="T718" s="29"/>
    </row>
    <row r="719" spans="1:20" s="7" customFormat="1" ht="21" x14ac:dyDescent="0.4">
      <c r="A719" s="24"/>
      <c r="B719" s="24"/>
      <c r="C719" s="24"/>
      <c r="D719" s="24"/>
      <c r="E719" s="24"/>
      <c r="J719" s="29"/>
      <c r="S719" s="28"/>
      <c r="T719" s="29"/>
    </row>
    <row r="720" spans="1:20" s="7" customFormat="1" ht="21" x14ac:dyDescent="0.4">
      <c r="A720" s="24"/>
      <c r="B720" s="24"/>
      <c r="C720" s="24"/>
      <c r="D720" s="24"/>
      <c r="E720" s="24"/>
      <c r="J720" s="29"/>
      <c r="S720" s="28"/>
      <c r="T720" s="29"/>
    </row>
    <row r="721" spans="1:20" s="7" customFormat="1" ht="21" x14ac:dyDescent="0.4">
      <c r="A721" s="24"/>
      <c r="B721" s="24"/>
      <c r="C721" s="24"/>
      <c r="D721" s="24"/>
      <c r="E721" s="24"/>
      <c r="J721" s="29"/>
      <c r="S721" s="28"/>
      <c r="T721" s="29"/>
    </row>
    <row r="722" spans="1:20" s="7" customFormat="1" ht="21" x14ac:dyDescent="0.4">
      <c r="A722" s="24"/>
      <c r="B722" s="24"/>
      <c r="C722" s="24"/>
      <c r="D722" s="24"/>
      <c r="E722" s="24"/>
      <c r="J722" s="29"/>
      <c r="S722" s="28"/>
      <c r="T722" s="29"/>
    </row>
    <row r="723" spans="1:20" s="7" customFormat="1" ht="21" x14ac:dyDescent="0.4">
      <c r="A723" s="24"/>
      <c r="B723" s="24"/>
      <c r="C723" s="24"/>
      <c r="D723" s="24"/>
      <c r="E723" s="24"/>
      <c r="J723" s="29"/>
      <c r="S723" s="28"/>
      <c r="T723" s="29"/>
    </row>
    <row r="724" spans="1:20" s="7" customFormat="1" ht="21" x14ac:dyDescent="0.4">
      <c r="A724" s="24"/>
      <c r="B724" s="24"/>
      <c r="C724" s="24"/>
      <c r="D724" s="24"/>
      <c r="E724" s="24"/>
      <c r="J724" s="29"/>
      <c r="S724" s="28"/>
      <c r="T724" s="29"/>
    </row>
    <row r="725" spans="1:20" s="7" customFormat="1" ht="21" x14ac:dyDescent="0.4">
      <c r="A725" s="24"/>
      <c r="B725" s="24"/>
      <c r="C725" s="24"/>
      <c r="D725" s="24"/>
      <c r="E725" s="24"/>
      <c r="J725" s="29"/>
      <c r="S725" s="28"/>
      <c r="T725" s="29"/>
    </row>
    <row r="726" spans="1:20" s="7" customFormat="1" ht="21" x14ac:dyDescent="0.4">
      <c r="A726" s="24"/>
      <c r="B726" s="24"/>
      <c r="C726" s="24"/>
      <c r="D726" s="24"/>
      <c r="E726" s="24"/>
      <c r="J726" s="29"/>
      <c r="S726" s="28"/>
      <c r="T726" s="29"/>
    </row>
    <row r="727" spans="1:20" s="7" customFormat="1" ht="21" x14ac:dyDescent="0.4">
      <c r="A727" s="24"/>
      <c r="B727" s="24"/>
      <c r="C727" s="24"/>
      <c r="D727" s="24"/>
      <c r="E727" s="24"/>
      <c r="J727" s="29"/>
      <c r="S727" s="28"/>
      <c r="T727" s="29"/>
    </row>
    <row r="728" spans="1:20" s="7" customFormat="1" ht="21" x14ac:dyDescent="0.4">
      <c r="A728" s="24"/>
      <c r="B728" s="24"/>
      <c r="C728" s="24"/>
      <c r="D728" s="24"/>
      <c r="E728" s="24"/>
      <c r="J728" s="29"/>
      <c r="S728" s="28"/>
      <c r="T728" s="29"/>
    </row>
    <row r="729" spans="1:20" s="7" customFormat="1" ht="21" x14ac:dyDescent="0.4">
      <c r="A729" s="24"/>
      <c r="B729" s="24"/>
      <c r="C729" s="24"/>
      <c r="D729" s="24"/>
      <c r="E729" s="24"/>
      <c r="J729" s="29"/>
      <c r="S729" s="28"/>
      <c r="T729" s="29"/>
    </row>
    <row r="730" spans="1:20" s="7" customFormat="1" ht="21" x14ac:dyDescent="0.4">
      <c r="A730" s="24"/>
      <c r="B730" s="24"/>
      <c r="C730" s="24"/>
      <c r="D730" s="24"/>
      <c r="E730" s="24"/>
      <c r="J730" s="29"/>
      <c r="S730" s="28"/>
      <c r="T730" s="29"/>
    </row>
    <row r="731" spans="1:20" s="7" customFormat="1" ht="21" x14ac:dyDescent="0.4">
      <c r="A731" s="24"/>
      <c r="B731" s="24"/>
      <c r="C731" s="24"/>
      <c r="D731" s="24"/>
      <c r="E731" s="24"/>
      <c r="J731" s="29"/>
      <c r="S731" s="28"/>
      <c r="T731" s="29"/>
    </row>
    <row r="732" spans="1:20" s="7" customFormat="1" ht="21" x14ac:dyDescent="0.4">
      <c r="A732" s="24"/>
      <c r="B732" s="24"/>
      <c r="C732" s="24"/>
      <c r="D732" s="24"/>
      <c r="E732" s="24"/>
      <c r="J732" s="29"/>
      <c r="S732" s="28"/>
      <c r="T732" s="29"/>
    </row>
    <row r="733" spans="1:20" s="7" customFormat="1" ht="21" x14ac:dyDescent="0.4">
      <c r="A733" s="24"/>
      <c r="B733" s="24"/>
      <c r="C733" s="24"/>
      <c r="D733" s="24"/>
      <c r="E733" s="24"/>
      <c r="J733" s="29"/>
      <c r="S733" s="28"/>
      <c r="T733" s="29"/>
    </row>
    <row r="734" spans="1:20" s="7" customFormat="1" ht="21" x14ac:dyDescent="0.4">
      <c r="A734" s="24"/>
      <c r="B734" s="24"/>
      <c r="C734" s="24"/>
      <c r="D734" s="24"/>
      <c r="E734" s="24"/>
      <c r="J734" s="29"/>
      <c r="S734" s="28"/>
      <c r="T734" s="29"/>
    </row>
    <row r="735" spans="1:20" s="7" customFormat="1" ht="21" x14ac:dyDescent="0.4">
      <c r="A735" s="24"/>
      <c r="B735" s="24"/>
      <c r="C735" s="24"/>
      <c r="D735" s="24"/>
      <c r="E735" s="24"/>
      <c r="J735" s="29"/>
      <c r="S735" s="28"/>
      <c r="T735" s="29"/>
    </row>
    <row r="736" spans="1:20" s="7" customFormat="1" ht="21" x14ac:dyDescent="0.4">
      <c r="A736" s="24"/>
      <c r="B736" s="24"/>
      <c r="C736" s="24"/>
      <c r="D736" s="24"/>
      <c r="E736" s="24"/>
      <c r="J736" s="29"/>
      <c r="S736" s="28"/>
      <c r="T736" s="29"/>
    </row>
    <row r="737" spans="1:20" s="7" customFormat="1" ht="21" x14ac:dyDescent="0.4">
      <c r="A737" s="24"/>
      <c r="B737" s="24"/>
      <c r="C737" s="24"/>
      <c r="D737" s="24"/>
      <c r="E737" s="24"/>
      <c r="J737" s="29"/>
      <c r="S737" s="28"/>
      <c r="T737" s="29"/>
    </row>
    <row r="738" spans="1:20" s="7" customFormat="1" ht="21" x14ac:dyDescent="0.4">
      <c r="A738" s="24"/>
      <c r="B738" s="24"/>
      <c r="C738" s="24"/>
      <c r="D738" s="24"/>
      <c r="E738" s="24"/>
      <c r="J738" s="29"/>
      <c r="S738" s="28"/>
      <c r="T738" s="29"/>
    </row>
    <row r="739" spans="1:20" s="7" customFormat="1" ht="21" x14ac:dyDescent="0.4">
      <c r="A739" s="24"/>
      <c r="B739" s="24"/>
      <c r="C739" s="24"/>
      <c r="D739" s="24"/>
      <c r="E739" s="24"/>
      <c r="J739" s="29"/>
      <c r="S739" s="28"/>
      <c r="T739" s="29"/>
    </row>
    <row r="740" spans="1:20" s="7" customFormat="1" ht="21" x14ac:dyDescent="0.4">
      <c r="A740" s="24"/>
      <c r="B740" s="24"/>
      <c r="C740" s="24"/>
      <c r="D740" s="24"/>
      <c r="E740" s="24"/>
      <c r="J740" s="29"/>
      <c r="S740" s="28"/>
      <c r="T740" s="29"/>
    </row>
    <row r="741" spans="1:20" s="7" customFormat="1" ht="21" x14ac:dyDescent="0.4">
      <c r="A741" s="24"/>
      <c r="B741" s="24"/>
      <c r="C741" s="24"/>
      <c r="D741" s="24"/>
      <c r="E741" s="24"/>
      <c r="J741" s="29"/>
      <c r="S741" s="28"/>
      <c r="T741" s="29"/>
    </row>
    <row r="742" spans="1:20" s="7" customFormat="1" ht="21" x14ac:dyDescent="0.4">
      <c r="A742" s="24"/>
      <c r="B742" s="24"/>
      <c r="C742" s="24"/>
      <c r="D742" s="24"/>
      <c r="E742" s="24"/>
      <c r="J742" s="29"/>
      <c r="S742" s="28"/>
      <c r="T742" s="29"/>
    </row>
    <row r="743" spans="1:20" s="7" customFormat="1" ht="21" x14ac:dyDescent="0.4">
      <c r="A743" s="24"/>
      <c r="B743" s="24"/>
      <c r="C743" s="24"/>
      <c r="D743" s="24"/>
      <c r="E743" s="24"/>
      <c r="J743" s="29"/>
      <c r="S743" s="28"/>
      <c r="T743" s="29"/>
    </row>
    <row r="744" spans="1:20" s="7" customFormat="1" ht="21" x14ac:dyDescent="0.4">
      <c r="A744" s="24"/>
      <c r="B744" s="24"/>
      <c r="C744" s="24"/>
      <c r="D744" s="24"/>
      <c r="E744" s="24"/>
      <c r="J744" s="29"/>
      <c r="S744" s="28"/>
      <c r="T744" s="29"/>
    </row>
    <row r="745" spans="1:20" s="7" customFormat="1" ht="21" x14ac:dyDescent="0.4">
      <c r="A745" s="24"/>
      <c r="B745" s="24"/>
      <c r="C745" s="24"/>
      <c r="D745" s="24"/>
      <c r="E745" s="24"/>
      <c r="J745" s="29"/>
      <c r="S745" s="28"/>
      <c r="T745" s="29"/>
    </row>
    <row r="746" spans="1:20" s="7" customFormat="1" ht="21" x14ac:dyDescent="0.4">
      <c r="A746" s="24"/>
      <c r="B746" s="24"/>
      <c r="C746" s="24"/>
      <c r="D746" s="24"/>
      <c r="E746" s="24"/>
      <c r="J746" s="29"/>
      <c r="S746" s="28"/>
      <c r="T746" s="29"/>
    </row>
    <row r="747" spans="1:20" s="7" customFormat="1" ht="21" x14ac:dyDescent="0.4">
      <c r="A747" s="24"/>
      <c r="B747" s="24"/>
      <c r="C747" s="24"/>
      <c r="D747" s="24"/>
      <c r="E747" s="24"/>
      <c r="J747" s="29"/>
      <c r="S747" s="28"/>
      <c r="T747" s="29"/>
    </row>
    <row r="748" spans="1:20" s="7" customFormat="1" ht="21" x14ac:dyDescent="0.4">
      <c r="A748" s="24"/>
      <c r="B748" s="24"/>
      <c r="C748" s="24"/>
      <c r="D748" s="24"/>
      <c r="E748" s="24"/>
      <c r="J748" s="29"/>
      <c r="S748" s="28"/>
      <c r="T748" s="29"/>
    </row>
    <row r="749" spans="1:20" s="7" customFormat="1" ht="21" x14ac:dyDescent="0.4">
      <c r="A749" s="24"/>
      <c r="B749" s="24"/>
      <c r="C749" s="24"/>
      <c r="D749" s="24"/>
      <c r="E749" s="24"/>
      <c r="J749" s="29"/>
      <c r="S749" s="28"/>
      <c r="T749" s="29"/>
    </row>
    <row r="750" spans="1:20" s="7" customFormat="1" ht="21" x14ac:dyDescent="0.4">
      <c r="A750" s="24"/>
      <c r="B750" s="24"/>
      <c r="C750" s="24"/>
      <c r="D750" s="24"/>
      <c r="E750" s="24"/>
      <c r="J750" s="29"/>
      <c r="S750" s="28"/>
      <c r="T750" s="29"/>
    </row>
    <row r="751" spans="1:20" s="7" customFormat="1" ht="21" x14ac:dyDescent="0.4">
      <c r="A751" s="24"/>
      <c r="B751" s="24"/>
      <c r="C751" s="24"/>
      <c r="D751" s="24"/>
      <c r="E751" s="24"/>
      <c r="J751" s="29"/>
      <c r="S751" s="28"/>
      <c r="T751" s="29"/>
    </row>
    <row r="752" spans="1:20" s="7" customFormat="1" ht="21" x14ac:dyDescent="0.4">
      <c r="A752" s="24"/>
      <c r="B752" s="24"/>
      <c r="C752" s="24"/>
      <c r="D752" s="24"/>
      <c r="E752" s="24"/>
      <c r="J752" s="29"/>
      <c r="S752" s="28"/>
      <c r="T752" s="29"/>
    </row>
    <row r="753" spans="1:20" s="7" customFormat="1" ht="21" x14ac:dyDescent="0.4">
      <c r="A753" s="24"/>
      <c r="B753" s="24"/>
      <c r="C753" s="24"/>
      <c r="D753" s="24"/>
      <c r="E753" s="24"/>
      <c r="J753" s="29"/>
      <c r="S753" s="28"/>
      <c r="T753" s="29"/>
    </row>
    <row r="754" spans="1:20" s="7" customFormat="1" ht="21" x14ac:dyDescent="0.4">
      <c r="A754" s="24"/>
      <c r="B754" s="24"/>
      <c r="C754" s="24"/>
      <c r="D754" s="24"/>
      <c r="E754" s="24"/>
      <c r="J754" s="29"/>
      <c r="S754" s="28"/>
      <c r="T754" s="29"/>
    </row>
    <row r="755" spans="1:20" s="7" customFormat="1" ht="21" x14ac:dyDescent="0.4">
      <c r="A755" s="24"/>
      <c r="B755" s="24"/>
      <c r="C755" s="24"/>
      <c r="D755" s="24"/>
      <c r="E755" s="24"/>
      <c r="J755" s="29"/>
      <c r="S755" s="28"/>
      <c r="T755" s="29"/>
    </row>
    <row r="756" spans="1:20" s="7" customFormat="1" ht="21" x14ac:dyDescent="0.4">
      <c r="A756" s="24"/>
      <c r="B756" s="24"/>
      <c r="C756" s="24"/>
      <c r="D756" s="24"/>
      <c r="E756" s="24"/>
      <c r="J756" s="29"/>
      <c r="S756" s="28"/>
      <c r="T756" s="29"/>
    </row>
    <row r="757" spans="1:20" s="7" customFormat="1" ht="21" x14ac:dyDescent="0.4">
      <c r="A757" s="24"/>
      <c r="B757" s="24"/>
      <c r="C757" s="24"/>
      <c r="D757" s="24"/>
      <c r="E757" s="24"/>
      <c r="J757" s="29"/>
      <c r="S757" s="28"/>
      <c r="T757" s="29"/>
    </row>
    <row r="758" spans="1:20" s="7" customFormat="1" ht="21" x14ac:dyDescent="0.4">
      <c r="A758" s="24"/>
      <c r="B758" s="24"/>
      <c r="C758" s="24"/>
      <c r="D758" s="24"/>
      <c r="E758" s="24"/>
      <c r="J758" s="29"/>
      <c r="S758" s="28"/>
      <c r="T758" s="29"/>
    </row>
    <row r="759" spans="1:20" s="7" customFormat="1" ht="21" x14ac:dyDescent="0.4">
      <c r="A759" s="24"/>
      <c r="B759" s="24"/>
      <c r="C759" s="24"/>
      <c r="D759" s="24"/>
      <c r="E759" s="24"/>
      <c r="J759" s="29"/>
      <c r="S759" s="28"/>
      <c r="T759" s="29"/>
    </row>
    <row r="760" spans="1:20" s="7" customFormat="1" ht="21" x14ac:dyDescent="0.4">
      <c r="A760" s="24"/>
      <c r="B760" s="24"/>
      <c r="C760" s="24"/>
      <c r="D760" s="24"/>
      <c r="E760" s="24"/>
      <c r="J760" s="29"/>
      <c r="S760" s="28"/>
      <c r="T760" s="29"/>
    </row>
    <row r="761" spans="1:20" s="7" customFormat="1" ht="21" x14ac:dyDescent="0.4">
      <c r="A761" s="24"/>
      <c r="B761" s="24"/>
      <c r="C761" s="24"/>
      <c r="D761" s="24"/>
      <c r="E761" s="24"/>
      <c r="J761" s="29"/>
      <c r="S761" s="28"/>
      <c r="T761" s="29"/>
    </row>
    <row r="762" spans="1:20" s="7" customFormat="1" ht="21" x14ac:dyDescent="0.4">
      <c r="A762" s="24"/>
      <c r="B762" s="24"/>
      <c r="C762" s="24"/>
      <c r="D762" s="24"/>
      <c r="E762" s="24"/>
      <c r="J762" s="29"/>
      <c r="S762" s="28"/>
      <c r="T762" s="29"/>
    </row>
    <row r="763" spans="1:20" s="7" customFormat="1" ht="21" x14ac:dyDescent="0.4">
      <c r="A763" s="24"/>
      <c r="B763" s="24"/>
      <c r="C763" s="24"/>
      <c r="D763" s="24"/>
      <c r="E763" s="24"/>
      <c r="J763" s="29"/>
      <c r="S763" s="28"/>
      <c r="T763" s="29"/>
    </row>
    <row r="764" spans="1:20" s="7" customFormat="1" ht="21" x14ac:dyDescent="0.4">
      <c r="A764" s="24"/>
      <c r="B764" s="24"/>
      <c r="C764" s="24"/>
      <c r="D764" s="24"/>
      <c r="E764" s="24"/>
      <c r="J764" s="29"/>
      <c r="S764" s="28"/>
      <c r="T764" s="29"/>
    </row>
    <row r="765" spans="1:20" s="7" customFormat="1" ht="21" x14ac:dyDescent="0.4">
      <c r="A765" s="24"/>
      <c r="B765" s="24"/>
      <c r="C765" s="24"/>
      <c r="D765" s="24"/>
      <c r="E765" s="24"/>
      <c r="J765" s="29"/>
      <c r="S765" s="28"/>
      <c r="T765" s="29"/>
    </row>
    <row r="766" spans="1:20" s="7" customFormat="1" ht="21" x14ac:dyDescent="0.4">
      <c r="A766" s="24"/>
      <c r="B766" s="24"/>
      <c r="C766" s="24"/>
      <c r="D766" s="24"/>
      <c r="E766" s="24"/>
      <c r="J766" s="29"/>
      <c r="S766" s="28"/>
      <c r="T766" s="29"/>
    </row>
    <row r="767" spans="1:20" s="7" customFormat="1" ht="21" x14ac:dyDescent="0.4">
      <c r="A767" s="24"/>
      <c r="B767" s="24"/>
      <c r="C767" s="24"/>
      <c r="D767" s="24"/>
      <c r="E767" s="24"/>
      <c r="J767" s="29"/>
      <c r="S767" s="28"/>
      <c r="T767" s="29"/>
    </row>
    <row r="768" spans="1:20" s="7" customFormat="1" ht="21" x14ac:dyDescent="0.4">
      <c r="A768" s="24"/>
      <c r="B768" s="24"/>
      <c r="C768" s="24"/>
      <c r="D768" s="24"/>
      <c r="E768" s="24"/>
      <c r="J768" s="29"/>
      <c r="S768" s="28"/>
      <c r="T768" s="29"/>
    </row>
    <row r="769" spans="1:20" s="7" customFormat="1" ht="21" x14ac:dyDescent="0.4">
      <c r="A769" s="24"/>
      <c r="B769" s="24"/>
      <c r="C769" s="24"/>
      <c r="D769" s="24"/>
      <c r="E769" s="24"/>
      <c r="J769" s="29"/>
      <c r="S769" s="28"/>
      <c r="T769" s="29"/>
    </row>
    <row r="770" spans="1:20" s="7" customFormat="1" ht="21" x14ac:dyDescent="0.4">
      <c r="A770" s="24"/>
      <c r="B770" s="24"/>
      <c r="C770" s="24"/>
      <c r="D770" s="24"/>
      <c r="E770" s="24"/>
      <c r="J770" s="29"/>
      <c r="S770" s="28"/>
      <c r="T770" s="29"/>
    </row>
    <row r="771" spans="1:20" s="7" customFormat="1" ht="21" x14ac:dyDescent="0.4">
      <c r="A771" s="24"/>
      <c r="B771" s="24"/>
      <c r="C771" s="24"/>
      <c r="D771" s="24"/>
      <c r="E771" s="24"/>
      <c r="J771" s="29"/>
      <c r="S771" s="28"/>
      <c r="T771" s="29"/>
    </row>
    <row r="772" spans="1:20" s="7" customFormat="1" ht="21" x14ac:dyDescent="0.4">
      <c r="A772" s="24"/>
      <c r="B772" s="24"/>
      <c r="C772" s="24"/>
      <c r="D772" s="24"/>
      <c r="E772" s="24"/>
      <c r="J772" s="29"/>
      <c r="S772" s="28"/>
      <c r="T772" s="29"/>
    </row>
    <row r="773" spans="1:20" s="7" customFormat="1" ht="21" x14ac:dyDescent="0.4">
      <c r="A773" s="24"/>
      <c r="B773" s="24"/>
      <c r="C773" s="24"/>
      <c r="D773" s="24"/>
      <c r="E773" s="24"/>
      <c r="J773" s="29"/>
      <c r="S773" s="28"/>
      <c r="T773" s="29"/>
    </row>
    <row r="774" spans="1:20" s="7" customFormat="1" ht="21" x14ac:dyDescent="0.4">
      <c r="A774" s="24"/>
      <c r="B774" s="24"/>
      <c r="C774" s="24"/>
      <c r="D774" s="24"/>
      <c r="E774" s="24"/>
      <c r="J774" s="29"/>
      <c r="S774" s="28"/>
      <c r="T774" s="29"/>
    </row>
    <row r="775" spans="1:20" s="7" customFormat="1" ht="21" x14ac:dyDescent="0.4">
      <c r="A775" s="24"/>
      <c r="B775" s="24"/>
      <c r="C775" s="24"/>
      <c r="D775" s="24"/>
      <c r="E775" s="24"/>
      <c r="J775" s="29"/>
      <c r="S775" s="28"/>
      <c r="T775" s="29"/>
    </row>
    <row r="776" spans="1:20" s="7" customFormat="1" ht="21" x14ac:dyDescent="0.4">
      <c r="A776" s="24"/>
      <c r="B776" s="24"/>
      <c r="C776" s="24"/>
      <c r="D776" s="24"/>
      <c r="E776" s="24"/>
      <c r="J776" s="29"/>
      <c r="S776" s="28"/>
      <c r="T776" s="29"/>
    </row>
    <row r="777" spans="1:20" s="7" customFormat="1" ht="21" x14ac:dyDescent="0.4">
      <c r="A777" s="24"/>
      <c r="B777" s="24"/>
      <c r="C777" s="24"/>
      <c r="D777" s="24"/>
      <c r="E777" s="24"/>
      <c r="J777" s="29"/>
      <c r="S777" s="28"/>
      <c r="T777" s="29"/>
    </row>
    <row r="778" spans="1:20" s="7" customFormat="1" ht="21" x14ac:dyDescent="0.4">
      <c r="A778" s="24"/>
      <c r="B778" s="24"/>
      <c r="C778" s="24"/>
      <c r="D778" s="24"/>
      <c r="E778" s="24"/>
      <c r="J778" s="29"/>
      <c r="S778" s="28"/>
      <c r="T778" s="29"/>
    </row>
    <row r="779" spans="1:20" s="7" customFormat="1" ht="21" x14ac:dyDescent="0.4">
      <c r="A779" s="24"/>
      <c r="B779" s="24"/>
      <c r="C779" s="24"/>
      <c r="D779" s="24"/>
      <c r="E779" s="24"/>
      <c r="J779" s="29"/>
      <c r="S779" s="28"/>
      <c r="T779" s="29"/>
    </row>
    <row r="780" spans="1:20" s="7" customFormat="1" ht="21" x14ac:dyDescent="0.4">
      <c r="A780" s="24"/>
      <c r="B780" s="24"/>
      <c r="C780" s="24"/>
      <c r="D780" s="24"/>
      <c r="E780" s="24"/>
      <c r="J780" s="29"/>
      <c r="S780" s="28"/>
      <c r="T780" s="29"/>
    </row>
    <row r="781" spans="1:20" s="7" customFormat="1" ht="21" x14ac:dyDescent="0.4">
      <c r="A781" s="24"/>
      <c r="B781" s="24"/>
      <c r="C781" s="24"/>
      <c r="D781" s="24"/>
      <c r="E781" s="24"/>
      <c r="J781" s="29"/>
      <c r="S781" s="28"/>
      <c r="T781" s="29"/>
    </row>
    <row r="782" spans="1:20" s="7" customFormat="1" ht="21" x14ac:dyDescent="0.4">
      <c r="A782" s="24"/>
      <c r="B782" s="24"/>
      <c r="C782" s="24"/>
      <c r="D782" s="24"/>
      <c r="E782" s="24"/>
      <c r="J782" s="29"/>
      <c r="S782" s="28"/>
      <c r="T782" s="29"/>
    </row>
    <row r="783" spans="1:20" s="7" customFormat="1" ht="21" x14ac:dyDescent="0.4">
      <c r="A783" s="24"/>
      <c r="B783" s="24"/>
      <c r="C783" s="24"/>
      <c r="D783" s="24"/>
      <c r="E783" s="24"/>
      <c r="J783" s="29"/>
      <c r="S783" s="28"/>
      <c r="T783" s="29"/>
    </row>
    <row r="784" spans="1:20" s="7" customFormat="1" ht="21" x14ac:dyDescent="0.4">
      <c r="A784" s="24"/>
      <c r="B784" s="24"/>
      <c r="C784" s="24"/>
      <c r="D784" s="24"/>
      <c r="E784" s="24"/>
      <c r="J784" s="29"/>
      <c r="S784" s="28"/>
      <c r="T784" s="29"/>
    </row>
    <row r="785" spans="1:20" s="7" customFormat="1" ht="21" x14ac:dyDescent="0.4">
      <c r="A785" s="24"/>
      <c r="B785" s="24"/>
      <c r="C785" s="24"/>
      <c r="D785" s="24"/>
      <c r="E785" s="24"/>
      <c r="J785" s="29"/>
      <c r="S785" s="28"/>
      <c r="T785" s="29"/>
    </row>
    <row r="786" spans="1:20" s="7" customFormat="1" ht="21" x14ac:dyDescent="0.4">
      <c r="A786" s="24"/>
      <c r="B786" s="24"/>
      <c r="C786" s="24"/>
      <c r="D786" s="24"/>
      <c r="E786" s="24"/>
      <c r="J786" s="29"/>
      <c r="S786" s="28"/>
      <c r="T786" s="29"/>
    </row>
    <row r="787" spans="1:20" s="7" customFormat="1" ht="21" x14ac:dyDescent="0.4">
      <c r="A787" s="24"/>
      <c r="B787" s="24"/>
      <c r="C787" s="24"/>
      <c r="D787" s="24"/>
      <c r="E787" s="24"/>
      <c r="J787" s="29"/>
      <c r="S787" s="28"/>
      <c r="T787" s="29"/>
    </row>
    <row r="788" spans="1:20" s="7" customFormat="1" ht="21" x14ac:dyDescent="0.4">
      <c r="A788" s="24"/>
      <c r="B788" s="24"/>
      <c r="C788" s="24"/>
      <c r="D788" s="24"/>
      <c r="E788" s="24"/>
      <c r="J788" s="29"/>
      <c r="S788" s="28"/>
      <c r="T788" s="29"/>
    </row>
    <row r="789" spans="1:20" s="7" customFormat="1" ht="21" x14ac:dyDescent="0.4">
      <c r="A789" s="24"/>
      <c r="B789" s="24"/>
      <c r="C789" s="24"/>
      <c r="D789" s="24"/>
      <c r="E789" s="24"/>
      <c r="J789" s="29"/>
      <c r="S789" s="28"/>
      <c r="T789" s="29"/>
    </row>
    <row r="790" spans="1:20" s="7" customFormat="1" ht="21" x14ac:dyDescent="0.4">
      <c r="A790" s="24"/>
      <c r="B790" s="24"/>
      <c r="C790" s="24"/>
      <c r="D790" s="24"/>
      <c r="E790" s="24"/>
      <c r="J790" s="29"/>
      <c r="S790" s="28"/>
      <c r="T790" s="29"/>
    </row>
    <row r="791" spans="1:20" s="7" customFormat="1" ht="21" x14ac:dyDescent="0.4">
      <c r="A791" s="24"/>
      <c r="B791" s="24"/>
      <c r="C791" s="24"/>
      <c r="D791" s="24"/>
      <c r="E791" s="24"/>
      <c r="J791" s="29"/>
      <c r="S791" s="28"/>
      <c r="T791" s="29"/>
    </row>
    <row r="792" spans="1:20" s="7" customFormat="1" ht="21" x14ac:dyDescent="0.4">
      <c r="A792" s="24"/>
      <c r="B792" s="24"/>
      <c r="C792" s="24"/>
      <c r="D792" s="24"/>
      <c r="E792" s="24"/>
      <c r="J792" s="29"/>
      <c r="S792" s="28"/>
      <c r="T792" s="29"/>
    </row>
    <row r="793" spans="1:20" s="7" customFormat="1" ht="21" x14ac:dyDescent="0.4">
      <c r="A793" s="24"/>
      <c r="B793" s="24"/>
      <c r="C793" s="24"/>
      <c r="D793" s="24"/>
      <c r="E793" s="24"/>
      <c r="J793" s="29"/>
      <c r="S793" s="28"/>
      <c r="T793" s="29"/>
    </row>
    <row r="794" spans="1:20" s="7" customFormat="1" ht="21" x14ac:dyDescent="0.4">
      <c r="A794" s="24"/>
      <c r="B794" s="24"/>
      <c r="C794" s="24"/>
      <c r="D794" s="24"/>
      <c r="E794" s="24"/>
      <c r="J794" s="29"/>
      <c r="S794" s="28"/>
      <c r="T794" s="29"/>
    </row>
    <row r="795" spans="1:20" s="7" customFormat="1" ht="21" x14ac:dyDescent="0.4">
      <c r="A795" s="24"/>
      <c r="B795" s="24"/>
      <c r="C795" s="24"/>
      <c r="D795" s="24"/>
      <c r="E795" s="24"/>
      <c r="J795" s="29"/>
      <c r="S795" s="28"/>
      <c r="T795" s="29"/>
    </row>
    <row r="796" spans="1:20" s="7" customFormat="1" ht="21" x14ac:dyDescent="0.4">
      <c r="A796" s="24"/>
      <c r="B796" s="24"/>
      <c r="C796" s="24"/>
      <c r="D796" s="24"/>
      <c r="E796" s="24"/>
      <c r="J796" s="29"/>
      <c r="S796" s="28"/>
      <c r="T796" s="29"/>
    </row>
    <row r="797" spans="1:20" s="7" customFormat="1" ht="21" x14ac:dyDescent="0.4">
      <c r="A797" s="24"/>
      <c r="B797" s="24"/>
      <c r="C797" s="24"/>
      <c r="D797" s="24"/>
      <c r="E797" s="24"/>
      <c r="J797" s="29"/>
      <c r="S797" s="28"/>
      <c r="T797" s="29"/>
    </row>
    <row r="798" spans="1:20" s="7" customFormat="1" ht="21" x14ac:dyDescent="0.4">
      <c r="A798" s="24"/>
      <c r="B798" s="24"/>
      <c r="C798" s="24"/>
      <c r="D798" s="24"/>
      <c r="E798" s="24"/>
      <c r="J798" s="29"/>
      <c r="S798" s="28"/>
      <c r="T798" s="29"/>
    </row>
    <row r="799" spans="1:20" s="7" customFormat="1" ht="21" x14ac:dyDescent="0.4">
      <c r="A799" s="24"/>
      <c r="B799" s="24"/>
      <c r="C799" s="24"/>
      <c r="D799" s="24"/>
      <c r="E799" s="24"/>
      <c r="J799" s="29"/>
      <c r="S799" s="28"/>
      <c r="T799" s="29"/>
    </row>
    <row r="800" spans="1:20" s="7" customFormat="1" ht="21" x14ac:dyDescent="0.4">
      <c r="A800" s="24"/>
      <c r="B800" s="24"/>
      <c r="C800" s="24"/>
      <c r="D800" s="24"/>
      <c r="E800" s="24"/>
      <c r="J800" s="29"/>
      <c r="S800" s="28"/>
      <c r="T800" s="29"/>
    </row>
    <row r="801" spans="1:20" s="7" customFormat="1" ht="21" x14ac:dyDescent="0.4">
      <c r="A801" s="24"/>
      <c r="B801" s="24"/>
      <c r="C801" s="24"/>
      <c r="D801" s="24"/>
      <c r="E801" s="24"/>
      <c r="J801" s="29"/>
      <c r="S801" s="28"/>
      <c r="T801" s="29"/>
    </row>
    <row r="802" spans="1:20" s="7" customFormat="1" ht="21" x14ac:dyDescent="0.4">
      <c r="A802" s="24"/>
      <c r="B802" s="24"/>
      <c r="C802" s="24"/>
      <c r="D802" s="24"/>
      <c r="E802" s="24"/>
      <c r="J802" s="29"/>
      <c r="S802" s="28"/>
      <c r="T802" s="29"/>
    </row>
    <row r="803" spans="1:20" s="7" customFormat="1" ht="21" x14ac:dyDescent="0.4">
      <c r="A803" s="24"/>
      <c r="B803" s="24"/>
      <c r="C803" s="24"/>
      <c r="D803" s="24"/>
      <c r="E803" s="24"/>
      <c r="J803" s="29"/>
      <c r="S803" s="28"/>
      <c r="T803" s="29"/>
    </row>
    <row r="804" spans="1:20" s="7" customFormat="1" ht="21" x14ac:dyDescent="0.4">
      <c r="A804" s="24"/>
      <c r="B804" s="24"/>
      <c r="C804" s="24"/>
      <c r="D804" s="24"/>
      <c r="E804" s="24"/>
      <c r="J804" s="29"/>
      <c r="S804" s="28"/>
      <c r="T804" s="29"/>
    </row>
    <row r="805" spans="1:20" s="7" customFormat="1" ht="21" x14ac:dyDescent="0.4">
      <c r="A805" s="24"/>
      <c r="B805" s="24"/>
      <c r="C805" s="24"/>
      <c r="D805" s="24"/>
      <c r="E805" s="24"/>
      <c r="J805" s="29"/>
      <c r="S805" s="28"/>
      <c r="T805" s="29"/>
    </row>
    <row r="806" spans="1:20" s="7" customFormat="1" ht="21" x14ac:dyDescent="0.4">
      <c r="A806" s="24"/>
      <c r="B806" s="24"/>
      <c r="C806" s="24"/>
      <c r="D806" s="24"/>
      <c r="E806" s="24"/>
      <c r="J806" s="29"/>
      <c r="S806" s="28"/>
      <c r="T806" s="29"/>
    </row>
    <row r="807" spans="1:20" s="7" customFormat="1" ht="21" x14ac:dyDescent="0.4">
      <c r="A807" s="24"/>
      <c r="B807" s="24"/>
      <c r="C807" s="24"/>
      <c r="D807" s="24"/>
      <c r="E807" s="24"/>
      <c r="J807" s="29"/>
      <c r="S807" s="28"/>
      <c r="T807" s="29"/>
    </row>
    <row r="808" spans="1:20" s="7" customFormat="1" ht="21" x14ac:dyDescent="0.4">
      <c r="A808" s="24"/>
      <c r="B808" s="24"/>
      <c r="C808" s="24"/>
      <c r="D808" s="24"/>
      <c r="E808" s="24"/>
      <c r="J808" s="29"/>
      <c r="S808" s="28"/>
      <c r="T808" s="29"/>
    </row>
    <row r="809" spans="1:20" s="7" customFormat="1" ht="21" x14ac:dyDescent="0.4">
      <c r="A809" s="24"/>
      <c r="B809" s="24"/>
      <c r="C809" s="24"/>
      <c r="D809" s="24"/>
      <c r="E809" s="24"/>
      <c r="J809" s="29"/>
      <c r="S809" s="28"/>
      <c r="T809" s="29"/>
    </row>
    <row r="810" spans="1:20" s="7" customFormat="1" ht="21" x14ac:dyDescent="0.4">
      <c r="A810" s="24"/>
      <c r="B810" s="24"/>
      <c r="C810" s="24"/>
      <c r="D810" s="24"/>
      <c r="E810" s="24"/>
      <c r="J810" s="29"/>
      <c r="S810" s="28"/>
      <c r="T810" s="29"/>
    </row>
    <row r="811" spans="1:20" s="7" customFormat="1" ht="21" x14ac:dyDescent="0.4">
      <c r="A811" s="24"/>
      <c r="B811" s="24"/>
      <c r="C811" s="24"/>
      <c r="D811" s="24"/>
      <c r="E811" s="24"/>
      <c r="J811" s="29"/>
      <c r="S811" s="28"/>
      <c r="T811" s="29"/>
    </row>
    <row r="812" spans="1:20" s="7" customFormat="1" ht="21" x14ac:dyDescent="0.4">
      <c r="A812" s="24"/>
      <c r="B812" s="24"/>
      <c r="C812" s="24"/>
      <c r="D812" s="24"/>
      <c r="E812" s="24"/>
      <c r="J812" s="29"/>
      <c r="S812" s="28"/>
      <c r="T812" s="29"/>
    </row>
    <row r="813" spans="1:20" s="7" customFormat="1" ht="21" x14ac:dyDescent="0.4">
      <c r="A813" s="24"/>
      <c r="B813" s="24"/>
      <c r="C813" s="24"/>
      <c r="D813" s="24"/>
      <c r="E813" s="24"/>
      <c r="J813" s="29"/>
      <c r="S813" s="28"/>
      <c r="T813" s="29"/>
    </row>
    <row r="814" spans="1:20" s="7" customFormat="1" ht="21" x14ac:dyDescent="0.4">
      <c r="A814" s="24"/>
      <c r="B814" s="24"/>
      <c r="C814" s="24"/>
      <c r="D814" s="24"/>
      <c r="E814" s="24"/>
      <c r="J814" s="29"/>
      <c r="S814" s="28"/>
      <c r="T814" s="29"/>
    </row>
    <row r="815" spans="1:20" s="7" customFormat="1" ht="21" x14ac:dyDescent="0.4">
      <c r="A815" s="24"/>
      <c r="B815" s="24"/>
      <c r="C815" s="24"/>
      <c r="D815" s="24"/>
      <c r="E815" s="24"/>
      <c r="J815" s="29"/>
      <c r="S815" s="28"/>
      <c r="T815" s="29"/>
    </row>
    <row r="816" spans="1:20" s="7" customFormat="1" ht="21" x14ac:dyDescent="0.4">
      <c r="A816" s="24"/>
      <c r="B816" s="24"/>
      <c r="C816" s="24"/>
      <c r="D816" s="24"/>
      <c r="E816" s="24"/>
      <c r="J816" s="29"/>
      <c r="S816" s="28"/>
      <c r="T816" s="29"/>
    </row>
    <row r="817" spans="1:20" s="7" customFormat="1" ht="21" x14ac:dyDescent="0.4">
      <c r="A817" s="24"/>
      <c r="B817" s="24"/>
      <c r="C817" s="24"/>
      <c r="D817" s="24"/>
      <c r="E817" s="24"/>
      <c r="J817" s="29"/>
      <c r="S817" s="28"/>
      <c r="T817" s="29"/>
    </row>
    <row r="818" spans="1:20" s="7" customFormat="1" ht="21" x14ac:dyDescent="0.4">
      <c r="A818" s="24"/>
      <c r="B818" s="24"/>
      <c r="C818" s="24"/>
      <c r="D818" s="24"/>
      <c r="E818" s="24"/>
      <c r="J818" s="29"/>
      <c r="S818" s="28"/>
      <c r="T818" s="29"/>
    </row>
    <row r="819" spans="1:20" s="7" customFormat="1" ht="21" x14ac:dyDescent="0.4">
      <c r="A819" s="24"/>
      <c r="B819" s="24"/>
      <c r="C819" s="24"/>
      <c r="D819" s="24"/>
      <c r="E819" s="24"/>
      <c r="J819" s="29"/>
      <c r="S819" s="28"/>
      <c r="T819" s="29"/>
    </row>
    <row r="820" spans="1:20" s="7" customFormat="1" ht="21" x14ac:dyDescent="0.4">
      <c r="A820" s="24"/>
      <c r="B820" s="24"/>
      <c r="C820" s="24"/>
      <c r="D820" s="24"/>
      <c r="E820" s="24"/>
      <c r="J820" s="29"/>
      <c r="S820" s="28"/>
      <c r="T820" s="29"/>
    </row>
    <row r="821" spans="1:20" s="7" customFormat="1" ht="21" x14ac:dyDescent="0.4">
      <c r="A821" s="24"/>
      <c r="B821" s="24"/>
      <c r="C821" s="24"/>
      <c r="D821" s="24"/>
      <c r="E821" s="24"/>
      <c r="J821" s="29"/>
      <c r="S821" s="28"/>
      <c r="T821" s="29"/>
    </row>
    <row r="822" spans="1:20" s="7" customFormat="1" ht="21" x14ac:dyDescent="0.4">
      <c r="A822" s="24"/>
      <c r="B822" s="24"/>
      <c r="C822" s="24"/>
      <c r="D822" s="24"/>
      <c r="E822" s="24"/>
      <c r="J822" s="29"/>
      <c r="S822" s="28"/>
      <c r="T822" s="29"/>
    </row>
    <row r="823" spans="1:20" s="7" customFormat="1" ht="21" x14ac:dyDescent="0.4">
      <c r="A823" s="24"/>
      <c r="B823" s="24"/>
      <c r="C823" s="24"/>
      <c r="D823" s="24"/>
      <c r="E823" s="24"/>
      <c r="J823" s="29"/>
      <c r="S823" s="28"/>
      <c r="T823" s="29"/>
    </row>
    <row r="824" spans="1:20" s="7" customFormat="1" ht="21" x14ac:dyDescent="0.4">
      <c r="A824" s="24"/>
      <c r="B824" s="24"/>
      <c r="C824" s="24"/>
      <c r="D824" s="24"/>
      <c r="E824" s="24"/>
      <c r="J824" s="29"/>
      <c r="S824" s="28"/>
      <c r="T824" s="29"/>
    </row>
    <row r="825" spans="1:20" s="7" customFormat="1" ht="21" x14ac:dyDescent="0.4">
      <c r="A825" s="24"/>
      <c r="B825" s="24"/>
      <c r="C825" s="24"/>
      <c r="D825" s="24"/>
      <c r="E825" s="24"/>
      <c r="J825" s="29"/>
      <c r="S825" s="28"/>
      <c r="T825" s="29"/>
    </row>
    <row r="826" spans="1:20" s="7" customFormat="1" ht="21" x14ac:dyDescent="0.4">
      <c r="A826" s="24"/>
      <c r="B826" s="24"/>
      <c r="C826" s="24"/>
      <c r="D826" s="24"/>
      <c r="E826" s="24"/>
      <c r="J826" s="29"/>
      <c r="S826" s="28"/>
      <c r="T826" s="29"/>
    </row>
    <row r="827" spans="1:20" s="7" customFormat="1" ht="21" x14ac:dyDescent="0.4">
      <c r="A827" s="24"/>
      <c r="B827" s="24"/>
      <c r="C827" s="24"/>
      <c r="D827" s="24"/>
      <c r="E827" s="24"/>
      <c r="J827" s="29"/>
      <c r="S827" s="28"/>
      <c r="T827" s="29"/>
    </row>
    <row r="828" spans="1:20" s="7" customFormat="1" ht="21" x14ac:dyDescent="0.4">
      <c r="A828" s="24"/>
      <c r="B828" s="24"/>
      <c r="C828" s="24"/>
      <c r="D828" s="24"/>
      <c r="E828" s="24"/>
      <c r="J828" s="29"/>
      <c r="S828" s="28"/>
      <c r="T828" s="29"/>
    </row>
    <row r="829" spans="1:20" s="7" customFormat="1" ht="21" x14ac:dyDescent="0.4">
      <c r="A829" s="24"/>
      <c r="B829" s="24"/>
      <c r="C829" s="24"/>
      <c r="D829" s="24"/>
      <c r="E829" s="24"/>
      <c r="J829" s="29"/>
      <c r="S829" s="28"/>
      <c r="T829" s="29"/>
    </row>
    <row r="830" spans="1:20" s="7" customFormat="1" ht="21" x14ac:dyDescent="0.4">
      <c r="A830" s="24"/>
      <c r="B830" s="24"/>
      <c r="C830" s="24"/>
      <c r="D830" s="24"/>
      <c r="E830" s="24"/>
      <c r="J830" s="29"/>
      <c r="S830" s="28"/>
      <c r="T830" s="29"/>
    </row>
    <row r="831" spans="1:20" s="7" customFormat="1" ht="21" x14ac:dyDescent="0.4">
      <c r="A831" s="24"/>
      <c r="B831" s="24"/>
      <c r="C831" s="24"/>
      <c r="D831" s="24"/>
      <c r="E831" s="24"/>
      <c r="J831" s="29"/>
      <c r="S831" s="28"/>
      <c r="T831" s="29"/>
    </row>
    <row r="832" spans="1:20" s="7" customFormat="1" ht="21" x14ac:dyDescent="0.4">
      <c r="A832" s="24"/>
      <c r="B832" s="24"/>
      <c r="C832" s="24"/>
      <c r="D832" s="24"/>
      <c r="E832" s="24"/>
      <c r="J832" s="29"/>
      <c r="S832" s="28"/>
      <c r="T832" s="29"/>
    </row>
    <row r="833" spans="1:20" s="7" customFormat="1" ht="21" x14ac:dyDescent="0.4">
      <c r="A833" s="24"/>
      <c r="B833" s="24"/>
      <c r="C833" s="24"/>
      <c r="D833" s="24"/>
      <c r="E833" s="24"/>
      <c r="J833" s="29"/>
      <c r="S833" s="28"/>
      <c r="T833" s="29"/>
    </row>
    <row r="834" spans="1:20" s="7" customFormat="1" ht="21" x14ac:dyDescent="0.4">
      <c r="A834" s="24"/>
      <c r="B834" s="24"/>
      <c r="C834" s="24"/>
      <c r="D834" s="24"/>
      <c r="E834" s="24"/>
      <c r="J834" s="29"/>
      <c r="S834" s="28"/>
      <c r="T834" s="29"/>
    </row>
    <row r="835" spans="1:20" s="7" customFormat="1" ht="21" x14ac:dyDescent="0.4">
      <c r="A835" s="24"/>
      <c r="B835" s="24"/>
      <c r="C835" s="24"/>
      <c r="D835" s="24"/>
      <c r="E835" s="24"/>
      <c r="J835" s="29"/>
      <c r="S835" s="28"/>
      <c r="T835" s="29"/>
    </row>
    <row r="836" spans="1:20" s="7" customFormat="1" ht="21" x14ac:dyDescent="0.4">
      <c r="A836" s="24"/>
      <c r="B836" s="24"/>
      <c r="C836" s="24"/>
      <c r="D836" s="24"/>
      <c r="E836" s="24"/>
      <c r="J836" s="29"/>
      <c r="S836" s="28"/>
      <c r="T836" s="29"/>
    </row>
    <row r="837" spans="1:20" s="7" customFormat="1" ht="21" x14ac:dyDescent="0.4">
      <c r="A837" s="24"/>
      <c r="B837" s="24"/>
      <c r="C837" s="24"/>
      <c r="D837" s="24"/>
      <c r="E837" s="24"/>
      <c r="J837" s="29"/>
      <c r="S837" s="28"/>
      <c r="T837" s="29"/>
    </row>
    <row r="838" spans="1:20" s="7" customFormat="1" ht="21" x14ac:dyDescent="0.4">
      <c r="A838" s="24"/>
      <c r="B838" s="24"/>
      <c r="C838" s="24"/>
      <c r="D838" s="24"/>
      <c r="E838" s="24"/>
      <c r="J838" s="29"/>
      <c r="S838" s="28"/>
      <c r="T838" s="29"/>
    </row>
    <row r="839" spans="1:20" s="7" customFormat="1" ht="21" x14ac:dyDescent="0.4">
      <c r="A839" s="24"/>
      <c r="B839" s="24"/>
      <c r="C839" s="24"/>
      <c r="D839" s="24"/>
      <c r="E839" s="24"/>
      <c r="J839" s="29"/>
      <c r="S839" s="28"/>
      <c r="T839" s="29"/>
    </row>
    <row r="840" spans="1:20" s="7" customFormat="1" ht="21" x14ac:dyDescent="0.4">
      <c r="A840" s="24"/>
      <c r="B840" s="24"/>
      <c r="C840" s="24"/>
      <c r="D840" s="24"/>
      <c r="E840" s="24"/>
      <c r="J840" s="29"/>
      <c r="S840" s="28"/>
      <c r="T840" s="29"/>
    </row>
    <row r="841" spans="1:20" s="7" customFormat="1" ht="21" x14ac:dyDescent="0.4">
      <c r="A841" s="24"/>
      <c r="B841" s="24"/>
      <c r="C841" s="24"/>
      <c r="D841" s="24"/>
      <c r="E841" s="24"/>
      <c r="J841" s="29"/>
      <c r="S841" s="28"/>
      <c r="T841" s="29"/>
    </row>
    <row r="842" spans="1:20" s="7" customFormat="1" ht="21" x14ac:dyDescent="0.4">
      <c r="A842" s="24"/>
      <c r="B842" s="24"/>
      <c r="C842" s="24"/>
      <c r="D842" s="24"/>
      <c r="E842" s="24"/>
      <c r="J842" s="29"/>
      <c r="S842" s="28"/>
      <c r="T842" s="29"/>
    </row>
    <row r="843" spans="1:20" s="7" customFormat="1" ht="21" x14ac:dyDescent="0.4">
      <c r="A843" s="24"/>
      <c r="B843" s="24"/>
      <c r="C843" s="24"/>
      <c r="D843" s="24"/>
      <c r="E843" s="24"/>
      <c r="J843" s="29"/>
      <c r="S843" s="28"/>
      <c r="T843" s="29"/>
    </row>
    <row r="844" spans="1:20" s="7" customFormat="1" ht="21" x14ac:dyDescent="0.4">
      <c r="A844" s="24"/>
      <c r="B844" s="24"/>
      <c r="C844" s="24"/>
      <c r="D844" s="24"/>
      <c r="E844" s="24"/>
      <c r="J844" s="29"/>
      <c r="S844" s="28"/>
      <c r="T844" s="29"/>
    </row>
    <row r="845" spans="1:20" s="7" customFormat="1" ht="21" x14ac:dyDescent="0.4">
      <c r="A845" s="24"/>
      <c r="B845" s="24"/>
      <c r="C845" s="24"/>
      <c r="D845" s="24"/>
      <c r="E845" s="24"/>
      <c r="J845" s="29"/>
      <c r="S845" s="28"/>
      <c r="T845" s="29"/>
    </row>
    <row r="846" spans="1:20" s="7" customFormat="1" ht="21" x14ac:dyDescent="0.4">
      <c r="A846" s="24"/>
      <c r="B846" s="24"/>
      <c r="C846" s="24"/>
      <c r="D846" s="24"/>
      <c r="E846" s="24"/>
      <c r="J846" s="29"/>
      <c r="S846" s="28"/>
      <c r="T846" s="29"/>
    </row>
    <row r="847" spans="1:20" s="7" customFormat="1" ht="21" x14ac:dyDescent="0.4">
      <c r="A847" s="24"/>
      <c r="B847" s="24"/>
      <c r="C847" s="24"/>
      <c r="D847" s="24"/>
      <c r="E847" s="24"/>
      <c r="J847" s="29"/>
      <c r="S847" s="28"/>
      <c r="T847" s="29"/>
    </row>
    <row r="848" spans="1:20" s="7" customFormat="1" ht="21" x14ac:dyDescent="0.4">
      <c r="A848" s="24"/>
      <c r="B848" s="24"/>
      <c r="C848" s="24"/>
      <c r="D848" s="24"/>
      <c r="E848" s="24"/>
      <c r="J848" s="29"/>
      <c r="S848" s="28"/>
      <c r="T848" s="29"/>
    </row>
    <row r="849" spans="1:20" s="7" customFormat="1" ht="21" x14ac:dyDescent="0.4">
      <c r="A849" s="24"/>
      <c r="B849" s="24"/>
      <c r="C849" s="24"/>
      <c r="D849" s="24"/>
      <c r="E849" s="24"/>
      <c r="J849" s="29"/>
      <c r="S849" s="28"/>
      <c r="T849" s="29"/>
    </row>
    <row r="850" spans="1:20" s="7" customFormat="1" ht="21" x14ac:dyDescent="0.4">
      <c r="A850" s="24"/>
      <c r="B850" s="24"/>
      <c r="C850" s="24"/>
      <c r="D850" s="24"/>
      <c r="E850" s="24"/>
      <c r="J850" s="29"/>
      <c r="S850" s="28"/>
      <c r="T850" s="29"/>
    </row>
    <row r="851" spans="1:20" s="7" customFormat="1" ht="21" x14ac:dyDescent="0.4">
      <c r="A851" s="24"/>
      <c r="B851" s="24"/>
      <c r="C851" s="24"/>
      <c r="D851" s="24"/>
      <c r="E851" s="24"/>
      <c r="J851" s="29"/>
      <c r="S851" s="28"/>
      <c r="T851" s="29"/>
    </row>
    <row r="852" spans="1:20" s="7" customFormat="1" ht="21" x14ac:dyDescent="0.4">
      <c r="A852" s="24"/>
      <c r="B852" s="24"/>
      <c r="C852" s="24"/>
      <c r="D852" s="24"/>
      <c r="E852" s="24"/>
      <c r="J852" s="29"/>
      <c r="S852" s="28"/>
      <c r="T852" s="29"/>
    </row>
    <row r="853" spans="1:20" s="7" customFormat="1" ht="21" x14ac:dyDescent="0.4">
      <c r="A853" s="24"/>
      <c r="B853" s="24"/>
      <c r="C853" s="24"/>
      <c r="D853" s="24"/>
      <c r="E853" s="24"/>
      <c r="J853" s="29"/>
      <c r="S853" s="28"/>
      <c r="T853" s="29"/>
    </row>
    <row r="854" spans="1:20" s="7" customFormat="1" ht="21" x14ac:dyDescent="0.4">
      <c r="A854" s="24"/>
      <c r="B854" s="24"/>
      <c r="C854" s="24"/>
      <c r="D854" s="24"/>
      <c r="E854" s="24"/>
      <c r="J854" s="29"/>
      <c r="S854" s="28"/>
      <c r="T854" s="29"/>
    </row>
    <row r="855" spans="1:20" s="7" customFormat="1" ht="21" x14ac:dyDescent="0.4">
      <c r="A855" s="24"/>
      <c r="B855" s="24"/>
      <c r="C855" s="24"/>
      <c r="D855" s="24"/>
      <c r="E855" s="24"/>
      <c r="J855" s="29"/>
      <c r="S855" s="28"/>
      <c r="T855" s="29"/>
    </row>
    <row r="856" spans="1:20" s="7" customFormat="1" ht="21" x14ac:dyDescent="0.4">
      <c r="A856" s="24"/>
      <c r="B856" s="24"/>
      <c r="C856" s="24"/>
      <c r="D856" s="24"/>
      <c r="E856" s="24"/>
      <c r="J856" s="29"/>
      <c r="S856" s="28"/>
      <c r="T856" s="29"/>
    </row>
    <row r="857" spans="1:20" s="7" customFormat="1" ht="21" x14ac:dyDescent="0.4">
      <c r="A857" s="24"/>
      <c r="B857" s="24"/>
      <c r="C857" s="24"/>
      <c r="D857" s="24"/>
      <c r="E857" s="24"/>
      <c r="J857" s="29"/>
      <c r="S857" s="28"/>
      <c r="T857" s="29"/>
    </row>
    <row r="858" spans="1:20" s="7" customFormat="1" ht="21" x14ac:dyDescent="0.4">
      <c r="A858" s="24"/>
      <c r="B858" s="24"/>
      <c r="C858" s="24"/>
      <c r="D858" s="24"/>
      <c r="E858" s="24"/>
      <c r="J858" s="29"/>
      <c r="S858" s="28"/>
      <c r="T858" s="29"/>
    </row>
    <row r="859" spans="1:20" s="7" customFormat="1" ht="21" x14ac:dyDescent="0.4">
      <c r="A859" s="24"/>
      <c r="B859" s="24"/>
      <c r="C859" s="24"/>
      <c r="D859" s="24"/>
      <c r="E859" s="24"/>
      <c r="J859" s="29"/>
      <c r="S859" s="28"/>
      <c r="T859" s="29"/>
    </row>
    <row r="860" spans="1:20" s="7" customFormat="1" ht="21" x14ac:dyDescent="0.4">
      <c r="A860" s="24"/>
      <c r="B860" s="24"/>
      <c r="C860" s="24"/>
      <c r="D860" s="24"/>
      <c r="E860" s="24"/>
      <c r="J860" s="29"/>
      <c r="S860" s="28"/>
      <c r="T860" s="29"/>
    </row>
    <row r="861" spans="1:20" s="7" customFormat="1" ht="21" x14ac:dyDescent="0.4">
      <c r="A861" s="24"/>
      <c r="B861" s="24"/>
      <c r="C861" s="24"/>
      <c r="D861" s="24"/>
      <c r="E861" s="24"/>
      <c r="J861" s="29"/>
      <c r="S861" s="28"/>
      <c r="T861" s="29"/>
    </row>
    <row r="862" spans="1:20" s="7" customFormat="1" ht="21" x14ac:dyDescent="0.4">
      <c r="A862" s="24"/>
      <c r="B862" s="24"/>
      <c r="C862" s="24"/>
      <c r="D862" s="24"/>
      <c r="E862" s="24"/>
      <c r="J862" s="29"/>
      <c r="S862" s="28"/>
      <c r="T862" s="29"/>
    </row>
    <row r="863" spans="1:20" s="7" customFormat="1" ht="21" x14ac:dyDescent="0.4">
      <c r="A863" s="24"/>
      <c r="B863" s="24"/>
      <c r="C863" s="24"/>
      <c r="D863" s="24"/>
      <c r="E863" s="24"/>
      <c r="J863" s="29"/>
      <c r="S863" s="28"/>
      <c r="T863" s="29"/>
    </row>
    <row r="864" spans="1:20" s="7" customFormat="1" ht="21" x14ac:dyDescent="0.4">
      <c r="A864" s="24"/>
      <c r="B864" s="24"/>
      <c r="C864" s="24"/>
      <c r="D864" s="24"/>
      <c r="E864" s="24"/>
      <c r="J864" s="29"/>
      <c r="S864" s="28"/>
      <c r="T864" s="29"/>
    </row>
    <row r="865" spans="1:20" s="7" customFormat="1" ht="21" x14ac:dyDescent="0.4">
      <c r="A865" s="24"/>
      <c r="B865" s="24"/>
      <c r="C865" s="24"/>
      <c r="D865" s="24"/>
      <c r="E865" s="24"/>
      <c r="J865" s="29"/>
      <c r="S865" s="28"/>
      <c r="T865" s="29"/>
    </row>
    <row r="866" spans="1:20" s="7" customFormat="1" ht="21" x14ac:dyDescent="0.4">
      <c r="A866" s="24"/>
      <c r="B866" s="24"/>
      <c r="C866" s="24"/>
      <c r="D866" s="24"/>
      <c r="E866" s="24"/>
      <c r="J866" s="29"/>
      <c r="S866" s="28"/>
      <c r="T866" s="29"/>
    </row>
    <row r="867" spans="1:20" s="7" customFormat="1" ht="21" x14ac:dyDescent="0.4">
      <c r="A867" s="24"/>
      <c r="B867" s="24"/>
      <c r="C867" s="24"/>
      <c r="D867" s="24"/>
      <c r="E867" s="24"/>
      <c r="J867" s="29"/>
      <c r="S867" s="28"/>
      <c r="T867" s="29"/>
    </row>
    <row r="868" spans="1:20" s="7" customFormat="1" ht="21" x14ac:dyDescent="0.4">
      <c r="A868" s="24"/>
      <c r="B868" s="24"/>
      <c r="C868" s="24"/>
      <c r="D868" s="24"/>
      <c r="E868" s="24"/>
      <c r="J868" s="29"/>
      <c r="S868" s="28"/>
      <c r="T868" s="29"/>
    </row>
    <row r="869" spans="1:20" s="7" customFormat="1" ht="21" x14ac:dyDescent="0.4">
      <c r="A869" s="24"/>
      <c r="B869" s="24"/>
      <c r="C869" s="24"/>
      <c r="D869" s="24"/>
      <c r="E869" s="24"/>
      <c r="J869" s="29"/>
      <c r="S869" s="28"/>
      <c r="T869" s="29"/>
    </row>
    <row r="870" spans="1:20" s="7" customFormat="1" ht="21" x14ac:dyDescent="0.4">
      <c r="A870" s="24"/>
      <c r="B870" s="24"/>
      <c r="C870" s="24"/>
      <c r="D870" s="24"/>
      <c r="E870" s="24"/>
      <c r="J870" s="29"/>
      <c r="S870" s="28"/>
      <c r="T870" s="29"/>
    </row>
    <row r="871" spans="1:20" s="7" customFormat="1" ht="21" x14ac:dyDescent="0.4">
      <c r="A871" s="24"/>
      <c r="B871" s="24"/>
      <c r="C871" s="24"/>
      <c r="D871" s="24"/>
      <c r="E871" s="24"/>
      <c r="J871" s="29"/>
      <c r="S871" s="28"/>
      <c r="T871" s="29"/>
    </row>
    <row r="872" spans="1:20" s="7" customFormat="1" ht="21" x14ac:dyDescent="0.4">
      <c r="A872" s="24"/>
      <c r="B872" s="24"/>
      <c r="C872" s="24"/>
      <c r="D872" s="24"/>
      <c r="E872" s="24"/>
      <c r="J872" s="29"/>
      <c r="S872" s="28"/>
      <c r="T872" s="29"/>
    </row>
    <row r="873" spans="1:20" s="7" customFormat="1" ht="21" x14ac:dyDescent="0.4">
      <c r="A873" s="24"/>
      <c r="B873" s="24"/>
      <c r="C873" s="24"/>
      <c r="D873" s="24"/>
      <c r="E873" s="24"/>
      <c r="J873" s="29"/>
      <c r="S873" s="28"/>
      <c r="T873" s="29"/>
    </row>
    <row r="874" spans="1:20" s="7" customFormat="1" ht="21" x14ac:dyDescent="0.4">
      <c r="A874" s="24"/>
      <c r="B874" s="24"/>
      <c r="C874" s="24"/>
      <c r="D874" s="24"/>
      <c r="E874" s="24"/>
      <c r="J874" s="29"/>
      <c r="S874" s="28"/>
      <c r="T874" s="29"/>
    </row>
    <row r="875" spans="1:20" s="7" customFormat="1" ht="21" x14ac:dyDescent="0.4">
      <c r="A875" s="24"/>
      <c r="B875" s="24"/>
      <c r="C875" s="24"/>
      <c r="D875" s="24"/>
      <c r="E875" s="24"/>
      <c r="J875" s="29"/>
      <c r="S875" s="28"/>
      <c r="T875" s="29"/>
    </row>
    <row r="876" spans="1:20" s="7" customFormat="1" ht="21" x14ac:dyDescent="0.4">
      <c r="A876" s="24"/>
      <c r="B876" s="24"/>
      <c r="C876" s="24"/>
      <c r="D876" s="24"/>
      <c r="E876" s="24"/>
      <c r="J876" s="29"/>
      <c r="S876" s="28"/>
      <c r="T876" s="29"/>
    </row>
    <row r="877" spans="1:20" s="7" customFormat="1" ht="21" x14ac:dyDescent="0.4">
      <c r="A877" s="24"/>
      <c r="B877" s="24"/>
      <c r="C877" s="24"/>
      <c r="D877" s="24"/>
      <c r="E877" s="24"/>
      <c r="J877" s="29"/>
      <c r="S877" s="28"/>
      <c r="T877" s="29"/>
    </row>
    <row r="878" spans="1:20" s="7" customFormat="1" ht="21" x14ac:dyDescent="0.4">
      <c r="A878" s="24"/>
      <c r="B878" s="24"/>
      <c r="C878" s="24"/>
      <c r="D878" s="24"/>
      <c r="E878" s="24"/>
      <c r="J878" s="29"/>
      <c r="S878" s="28"/>
      <c r="T878" s="29"/>
    </row>
    <row r="879" spans="1:20" s="7" customFormat="1" ht="21" x14ac:dyDescent="0.4">
      <c r="A879" s="24"/>
      <c r="B879" s="24"/>
      <c r="C879" s="24"/>
      <c r="D879" s="24"/>
      <c r="E879" s="24"/>
      <c r="J879" s="29"/>
      <c r="S879" s="28"/>
      <c r="T879" s="29"/>
    </row>
    <row r="880" spans="1:20" s="7" customFormat="1" ht="21" x14ac:dyDescent="0.4">
      <c r="A880" s="24"/>
      <c r="B880" s="24"/>
      <c r="C880" s="24"/>
      <c r="D880" s="24"/>
      <c r="E880" s="24"/>
      <c r="J880" s="29"/>
      <c r="S880" s="28"/>
      <c r="T880" s="29"/>
    </row>
    <row r="881" spans="1:20" s="7" customFormat="1" ht="21" x14ac:dyDescent="0.4">
      <c r="A881" s="24"/>
      <c r="B881" s="24"/>
      <c r="C881" s="24"/>
      <c r="D881" s="24"/>
      <c r="E881" s="24"/>
      <c r="J881" s="29"/>
      <c r="S881" s="28"/>
      <c r="T881" s="29"/>
    </row>
    <row r="882" spans="1:20" s="7" customFormat="1" ht="21" x14ac:dyDescent="0.4">
      <c r="A882" s="24"/>
      <c r="B882" s="24"/>
      <c r="C882" s="24"/>
      <c r="D882" s="24"/>
      <c r="E882" s="24"/>
      <c r="J882" s="29"/>
      <c r="S882" s="28"/>
      <c r="T882" s="29"/>
    </row>
    <row r="883" spans="1:20" s="7" customFormat="1" ht="21" x14ac:dyDescent="0.4">
      <c r="A883" s="24"/>
      <c r="B883" s="24"/>
      <c r="C883" s="24"/>
      <c r="D883" s="24"/>
      <c r="E883" s="24"/>
      <c r="J883" s="29"/>
      <c r="S883" s="28"/>
      <c r="T883" s="29"/>
    </row>
    <row r="884" spans="1:20" s="7" customFormat="1" ht="21" x14ac:dyDescent="0.4">
      <c r="A884" s="24"/>
      <c r="B884" s="24"/>
      <c r="C884" s="24"/>
      <c r="D884" s="24"/>
      <c r="E884" s="24"/>
      <c r="J884" s="29"/>
      <c r="S884" s="28"/>
      <c r="T884" s="29"/>
    </row>
    <row r="885" spans="1:20" s="7" customFormat="1" ht="21" x14ac:dyDescent="0.4">
      <c r="A885" s="24"/>
      <c r="B885" s="24"/>
      <c r="C885" s="24"/>
      <c r="D885" s="24"/>
      <c r="E885" s="24"/>
      <c r="J885" s="29"/>
      <c r="S885" s="28"/>
      <c r="T885" s="29"/>
    </row>
    <row r="886" spans="1:20" s="7" customFormat="1" ht="21" x14ac:dyDescent="0.4">
      <c r="A886" s="24"/>
      <c r="B886" s="24"/>
      <c r="C886" s="24"/>
      <c r="D886" s="24"/>
      <c r="E886" s="24"/>
      <c r="J886" s="29"/>
      <c r="S886" s="28"/>
      <c r="T886" s="29"/>
    </row>
    <row r="887" spans="1:20" s="7" customFormat="1" ht="21" x14ac:dyDescent="0.4">
      <c r="A887" s="24"/>
      <c r="B887" s="24"/>
      <c r="C887" s="24"/>
      <c r="D887" s="24"/>
      <c r="E887" s="24"/>
      <c r="J887" s="29"/>
      <c r="S887" s="28"/>
      <c r="T887" s="29"/>
    </row>
    <row r="888" spans="1:20" s="7" customFormat="1" ht="21" x14ac:dyDescent="0.4">
      <c r="A888" s="24"/>
      <c r="B888" s="24"/>
      <c r="C888" s="24"/>
      <c r="D888" s="24"/>
      <c r="E888" s="24"/>
      <c r="J888" s="29"/>
      <c r="S888" s="28"/>
      <c r="T888" s="29"/>
    </row>
    <row r="889" spans="1:20" s="7" customFormat="1" ht="21" x14ac:dyDescent="0.4">
      <c r="A889" s="24"/>
      <c r="B889" s="24"/>
      <c r="C889" s="24"/>
      <c r="D889" s="24"/>
      <c r="E889" s="24"/>
      <c r="J889" s="29"/>
      <c r="S889" s="28"/>
      <c r="T889" s="29"/>
    </row>
    <row r="890" spans="1:20" s="7" customFormat="1" ht="21" x14ac:dyDescent="0.4">
      <c r="A890" s="24"/>
      <c r="B890" s="24"/>
      <c r="C890" s="24"/>
      <c r="D890" s="24"/>
      <c r="E890" s="24"/>
      <c r="J890" s="29"/>
      <c r="S890" s="28"/>
      <c r="T890" s="29"/>
    </row>
    <row r="891" spans="1:20" s="7" customFormat="1" ht="21" x14ac:dyDescent="0.4">
      <c r="A891" s="24"/>
      <c r="B891" s="24"/>
      <c r="C891" s="24"/>
      <c r="D891" s="24"/>
      <c r="E891" s="24"/>
      <c r="J891" s="29"/>
      <c r="S891" s="28"/>
      <c r="T891" s="29"/>
    </row>
    <row r="892" spans="1:20" s="7" customFormat="1" ht="21" x14ac:dyDescent="0.4">
      <c r="A892" s="24"/>
      <c r="B892" s="24"/>
      <c r="C892" s="24"/>
      <c r="D892" s="24"/>
      <c r="E892" s="24"/>
      <c r="J892" s="29"/>
      <c r="S892" s="28"/>
      <c r="T892" s="29"/>
    </row>
    <row r="893" spans="1:20" s="7" customFormat="1" ht="21" x14ac:dyDescent="0.4">
      <c r="A893" s="24"/>
      <c r="B893" s="24"/>
      <c r="C893" s="24"/>
      <c r="D893" s="24"/>
      <c r="E893" s="24"/>
      <c r="J893" s="29"/>
      <c r="S893" s="28"/>
      <c r="T893" s="29"/>
    </row>
    <row r="894" spans="1:20" s="7" customFormat="1" ht="21" x14ac:dyDescent="0.4">
      <c r="A894" s="24"/>
      <c r="B894" s="24"/>
      <c r="C894" s="24"/>
      <c r="D894" s="24"/>
      <c r="E894" s="24"/>
      <c r="J894" s="29"/>
      <c r="S894" s="28"/>
      <c r="T894" s="29"/>
    </row>
    <row r="895" spans="1:20" s="7" customFormat="1" ht="21" x14ac:dyDescent="0.4">
      <c r="A895" s="24"/>
      <c r="B895" s="24"/>
      <c r="C895" s="24"/>
      <c r="D895" s="24"/>
      <c r="E895" s="24"/>
      <c r="J895" s="29"/>
      <c r="S895" s="28"/>
      <c r="T895" s="29"/>
    </row>
    <row r="896" spans="1:20" s="7" customFormat="1" ht="21" x14ac:dyDescent="0.4">
      <c r="A896" s="24"/>
      <c r="B896" s="24"/>
      <c r="C896" s="24"/>
      <c r="D896" s="24"/>
      <c r="E896" s="24"/>
      <c r="J896" s="29"/>
      <c r="S896" s="28"/>
      <c r="T896" s="29"/>
    </row>
    <row r="897" spans="1:20" s="7" customFormat="1" ht="21" x14ac:dyDescent="0.4">
      <c r="A897" s="24"/>
      <c r="B897" s="24"/>
      <c r="C897" s="24"/>
      <c r="D897" s="24"/>
      <c r="E897" s="24"/>
      <c r="J897" s="29"/>
      <c r="S897" s="28"/>
      <c r="T897" s="29"/>
    </row>
    <row r="898" spans="1:20" s="7" customFormat="1" ht="21" x14ac:dyDescent="0.4">
      <c r="A898" s="24"/>
      <c r="B898" s="24"/>
      <c r="C898" s="24"/>
      <c r="D898" s="24"/>
      <c r="E898" s="24"/>
      <c r="J898" s="29"/>
      <c r="S898" s="28"/>
      <c r="T898" s="29"/>
    </row>
    <row r="899" spans="1:20" s="7" customFormat="1" ht="21" x14ac:dyDescent="0.4">
      <c r="A899" s="24"/>
      <c r="B899" s="24"/>
      <c r="C899" s="24"/>
      <c r="D899" s="24"/>
      <c r="E899" s="24"/>
      <c r="J899" s="29"/>
      <c r="S899" s="28"/>
      <c r="T899" s="29"/>
    </row>
    <row r="900" spans="1:20" s="7" customFormat="1" ht="21" x14ac:dyDescent="0.4">
      <c r="A900" s="24"/>
      <c r="B900" s="24"/>
      <c r="C900" s="24"/>
      <c r="D900" s="24"/>
      <c r="E900" s="24"/>
      <c r="J900" s="29"/>
      <c r="S900" s="28"/>
      <c r="T900" s="29"/>
    </row>
    <row r="901" spans="1:20" s="7" customFormat="1" ht="21" x14ac:dyDescent="0.4">
      <c r="A901" s="24"/>
      <c r="B901" s="24"/>
      <c r="C901" s="24"/>
      <c r="D901" s="24"/>
      <c r="E901" s="24"/>
      <c r="J901" s="29"/>
      <c r="S901" s="28"/>
      <c r="T901" s="29"/>
    </row>
    <row r="902" spans="1:20" s="7" customFormat="1" ht="21" x14ac:dyDescent="0.4">
      <c r="A902" s="24"/>
      <c r="B902" s="24"/>
      <c r="C902" s="24"/>
      <c r="D902" s="24"/>
      <c r="E902" s="24"/>
      <c r="J902" s="29"/>
      <c r="S902" s="28"/>
      <c r="T902" s="29"/>
    </row>
    <row r="903" spans="1:20" s="7" customFormat="1" ht="21" x14ac:dyDescent="0.4">
      <c r="A903" s="24"/>
      <c r="B903" s="24"/>
      <c r="C903" s="24"/>
      <c r="D903" s="24"/>
      <c r="E903" s="24"/>
      <c r="J903" s="29"/>
      <c r="S903" s="28"/>
      <c r="T903" s="29"/>
    </row>
    <row r="904" spans="1:20" s="7" customFormat="1" ht="21" x14ac:dyDescent="0.4">
      <c r="A904" s="24"/>
      <c r="B904" s="24"/>
      <c r="C904" s="24"/>
      <c r="D904" s="24"/>
      <c r="E904" s="24"/>
      <c r="J904" s="29"/>
      <c r="S904" s="28"/>
      <c r="T904" s="29"/>
    </row>
    <row r="905" spans="1:20" s="7" customFormat="1" ht="21" x14ac:dyDescent="0.4">
      <c r="A905" s="24"/>
      <c r="B905" s="24"/>
      <c r="C905" s="24"/>
      <c r="D905" s="24"/>
      <c r="E905" s="24"/>
      <c r="J905" s="29"/>
      <c r="S905" s="28"/>
      <c r="T905" s="29"/>
    </row>
    <row r="906" spans="1:20" s="7" customFormat="1" ht="21" x14ac:dyDescent="0.4">
      <c r="A906" s="24"/>
      <c r="B906" s="24"/>
      <c r="C906" s="24"/>
      <c r="D906" s="24"/>
      <c r="E906" s="24"/>
      <c r="J906" s="29"/>
      <c r="S906" s="28"/>
      <c r="T906" s="29"/>
    </row>
    <row r="907" spans="1:20" s="7" customFormat="1" ht="21" x14ac:dyDescent="0.4">
      <c r="A907" s="24"/>
      <c r="B907" s="24"/>
      <c r="C907" s="24"/>
      <c r="D907" s="24"/>
      <c r="E907" s="24"/>
      <c r="J907" s="29"/>
      <c r="S907" s="28"/>
      <c r="T907" s="29"/>
    </row>
    <row r="908" spans="1:20" s="7" customFormat="1" ht="21" x14ac:dyDescent="0.4">
      <c r="A908" s="24"/>
      <c r="B908" s="24"/>
      <c r="C908" s="24"/>
      <c r="D908" s="24"/>
      <c r="E908" s="24"/>
      <c r="J908" s="29"/>
      <c r="S908" s="28"/>
      <c r="T908" s="29"/>
    </row>
    <row r="909" spans="1:20" s="7" customFormat="1" ht="21" x14ac:dyDescent="0.4">
      <c r="A909" s="24"/>
      <c r="B909" s="24"/>
      <c r="C909" s="24"/>
      <c r="D909" s="24"/>
      <c r="E909" s="24"/>
      <c r="J909" s="29"/>
      <c r="S909" s="28"/>
      <c r="T909" s="29"/>
    </row>
    <row r="910" spans="1:20" s="7" customFormat="1" ht="21" x14ac:dyDescent="0.4">
      <c r="A910" s="24"/>
      <c r="B910" s="24"/>
      <c r="C910" s="24"/>
      <c r="D910" s="24"/>
      <c r="E910" s="24"/>
      <c r="J910" s="29"/>
      <c r="S910" s="28"/>
      <c r="T910" s="29"/>
    </row>
    <row r="911" spans="1:20" s="7" customFormat="1" ht="21" x14ac:dyDescent="0.4">
      <c r="A911" s="24"/>
      <c r="B911" s="24"/>
      <c r="C911" s="24"/>
      <c r="D911" s="24"/>
      <c r="E911" s="24"/>
      <c r="J911" s="29"/>
      <c r="S911" s="28"/>
      <c r="T911" s="29"/>
    </row>
    <row r="912" spans="1:20" s="7" customFormat="1" ht="21" x14ac:dyDescent="0.4">
      <c r="A912" s="24"/>
      <c r="B912" s="24"/>
      <c r="C912" s="24"/>
      <c r="D912" s="24"/>
      <c r="E912" s="24"/>
      <c r="J912" s="29"/>
      <c r="S912" s="28"/>
      <c r="T912" s="29"/>
    </row>
    <row r="913" spans="1:20" s="7" customFormat="1" ht="21" x14ac:dyDescent="0.4">
      <c r="A913" s="24"/>
      <c r="B913" s="24"/>
      <c r="C913" s="24"/>
      <c r="D913" s="24"/>
      <c r="E913" s="24"/>
      <c r="J913" s="29"/>
      <c r="S913" s="28"/>
      <c r="T913" s="29"/>
    </row>
    <row r="914" spans="1:20" s="7" customFormat="1" ht="21" x14ac:dyDescent="0.4">
      <c r="A914" s="24"/>
      <c r="B914" s="24"/>
      <c r="C914" s="24"/>
      <c r="D914" s="24"/>
      <c r="E914" s="24"/>
      <c r="J914" s="29"/>
      <c r="S914" s="28"/>
      <c r="T914" s="29"/>
    </row>
    <row r="915" spans="1:20" s="7" customFormat="1" ht="21" x14ac:dyDescent="0.4">
      <c r="A915" s="24"/>
      <c r="B915" s="24"/>
      <c r="C915" s="24"/>
      <c r="D915" s="24"/>
      <c r="E915" s="24"/>
      <c r="J915" s="29"/>
      <c r="S915" s="28"/>
      <c r="T915" s="29"/>
    </row>
    <row r="916" spans="1:20" s="7" customFormat="1" ht="21" x14ac:dyDescent="0.4">
      <c r="A916" s="24"/>
      <c r="B916" s="24"/>
      <c r="C916" s="24"/>
      <c r="D916" s="24"/>
      <c r="E916" s="24"/>
      <c r="J916" s="29"/>
      <c r="S916" s="28"/>
      <c r="T916" s="29"/>
    </row>
    <row r="917" spans="1:20" s="7" customFormat="1" ht="21" x14ac:dyDescent="0.4">
      <c r="A917" s="24"/>
      <c r="B917" s="24"/>
      <c r="C917" s="24"/>
      <c r="D917" s="24"/>
      <c r="E917" s="24"/>
      <c r="J917" s="29"/>
      <c r="S917" s="28"/>
      <c r="T917" s="29"/>
    </row>
    <row r="918" spans="1:20" s="7" customFormat="1" ht="21" x14ac:dyDescent="0.4">
      <c r="A918" s="24"/>
      <c r="B918" s="24"/>
      <c r="C918" s="24"/>
      <c r="D918" s="24"/>
      <c r="E918" s="24"/>
      <c r="J918" s="29"/>
      <c r="S918" s="28"/>
      <c r="T918" s="29"/>
    </row>
    <row r="919" spans="1:20" s="7" customFormat="1" ht="21" x14ac:dyDescent="0.4">
      <c r="A919" s="24"/>
      <c r="B919" s="24"/>
      <c r="C919" s="24"/>
      <c r="D919" s="24"/>
      <c r="E919" s="24"/>
      <c r="J919" s="29"/>
      <c r="S919" s="28"/>
      <c r="T919" s="29"/>
    </row>
    <row r="920" spans="1:20" s="7" customFormat="1" ht="21" x14ac:dyDescent="0.4">
      <c r="A920" s="24"/>
      <c r="B920" s="24"/>
      <c r="C920" s="24"/>
      <c r="D920" s="24"/>
      <c r="E920" s="24"/>
      <c r="J920" s="29"/>
      <c r="S920" s="28"/>
      <c r="T920" s="29"/>
    </row>
    <row r="921" spans="1:20" s="7" customFormat="1" ht="21" x14ac:dyDescent="0.4">
      <c r="A921" s="24"/>
      <c r="B921" s="24"/>
      <c r="C921" s="24"/>
      <c r="D921" s="24"/>
      <c r="E921" s="24"/>
      <c r="J921" s="29"/>
      <c r="S921" s="28"/>
      <c r="T921" s="29"/>
    </row>
    <row r="922" spans="1:20" s="7" customFormat="1" ht="21" x14ac:dyDescent="0.4">
      <c r="A922" s="24"/>
      <c r="B922" s="24"/>
      <c r="C922" s="24"/>
      <c r="D922" s="24"/>
      <c r="E922" s="24"/>
      <c r="J922" s="29"/>
      <c r="S922" s="28"/>
      <c r="T922" s="29"/>
    </row>
    <row r="923" spans="1:20" s="7" customFormat="1" ht="21" x14ac:dyDescent="0.4">
      <c r="A923" s="24"/>
      <c r="B923" s="24"/>
      <c r="C923" s="24"/>
      <c r="D923" s="24"/>
      <c r="E923" s="24"/>
      <c r="J923" s="29"/>
      <c r="S923" s="28"/>
      <c r="T923" s="29"/>
    </row>
    <row r="924" spans="1:20" s="7" customFormat="1" ht="21" x14ac:dyDescent="0.4">
      <c r="A924" s="24"/>
      <c r="B924" s="24"/>
      <c r="C924" s="24"/>
      <c r="D924" s="24"/>
      <c r="E924" s="24"/>
      <c r="J924" s="29"/>
      <c r="S924" s="28"/>
      <c r="T924" s="29"/>
    </row>
    <row r="925" spans="1:20" s="7" customFormat="1" ht="21" x14ac:dyDescent="0.4">
      <c r="A925" s="24"/>
      <c r="B925" s="24"/>
      <c r="C925" s="24"/>
      <c r="D925" s="24"/>
      <c r="E925" s="24"/>
      <c r="J925" s="29"/>
      <c r="S925" s="28"/>
      <c r="T925" s="29"/>
    </row>
    <row r="926" spans="1:20" s="7" customFormat="1" ht="21" x14ac:dyDescent="0.4">
      <c r="A926" s="24"/>
      <c r="B926" s="24"/>
      <c r="C926" s="24"/>
      <c r="D926" s="24"/>
      <c r="E926" s="24"/>
      <c r="J926" s="29"/>
      <c r="S926" s="28"/>
      <c r="T926" s="29"/>
    </row>
    <row r="927" spans="1:20" s="7" customFormat="1" ht="21" x14ac:dyDescent="0.4">
      <c r="A927" s="24"/>
      <c r="B927" s="24"/>
      <c r="C927" s="24"/>
      <c r="D927" s="24"/>
      <c r="E927" s="24"/>
      <c r="J927" s="29"/>
      <c r="S927" s="28"/>
      <c r="T927" s="29"/>
    </row>
    <row r="928" spans="1:20" s="7" customFormat="1" ht="21" x14ac:dyDescent="0.4">
      <c r="A928" s="24"/>
      <c r="B928" s="24"/>
      <c r="C928" s="24"/>
      <c r="D928" s="24"/>
      <c r="E928" s="24"/>
      <c r="J928" s="29"/>
      <c r="S928" s="28"/>
      <c r="T928" s="29"/>
    </row>
    <row r="929" spans="1:20" s="7" customFormat="1" ht="21" x14ac:dyDescent="0.4">
      <c r="A929" s="24"/>
      <c r="B929" s="24"/>
      <c r="C929" s="24"/>
      <c r="D929" s="24"/>
      <c r="E929" s="24"/>
      <c r="J929" s="29"/>
      <c r="S929" s="28"/>
      <c r="T929" s="29"/>
    </row>
    <row r="930" spans="1:20" s="7" customFormat="1" ht="21" x14ac:dyDescent="0.4">
      <c r="A930" s="24"/>
      <c r="B930" s="24"/>
      <c r="C930" s="24"/>
      <c r="D930" s="24"/>
      <c r="E930" s="24"/>
      <c r="J930" s="29"/>
      <c r="S930" s="28"/>
      <c r="T930" s="29"/>
    </row>
    <row r="931" spans="1:20" s="7" customFormat="1" ht="21" x14ac:dyDescent="0.4">
      <c r="A931" s="24"/>
      <c r="B931" s="24"/>
      <c r="C931" s="24"/>
      <c r="D931" s="24"/>
      <c r="E931" s="24"/>
      <c r="J931" s="29"/>
      <c r="S931" s="28"/>
      <c r="T931" s="29"/>
    </row>
    <row r="932" spans="1:20" s="7" customFormat="1" ht="21" x14ac:dyDescent="0.4">
      <c r="A932" s="24"/>
      <c r="B932" s="24"/>
      <c r="C932" s="24"/>
      <c r="D932" s="24"/>
      <c r="E932" s="24"/>
      <c r="J932" s="29"/>
      <c r="S932" s="28"/>
      <c r="T932" s="29"/>
    </row>
    <row r="933" spans="1:20" s="7" customFormat="1" ht="21" x14ac:dyDescent="0.4">
      <c r="A933" s="24"/>
      <c r="B933" s="24"/>
      <c r="C933" s="24"/>
      <c r="D933" s="24"/>
      <c r="E933" s="24"/>
      <c r="J933" s="29"/>
      <c r="S933" s="28"/>
      <c r="T933" s="29"/>
    </row>
    <row r="934" spans="1:20" s="7" customFormat="1" ht="21" x14ac:dyDescent="0.4">
      <c r="A934" s="24"/>
      <c r="B934" s="24"/>
      <c r="C934" s="24"/>
      <c r="D934" s="24"/>
      <c r="E934" s="24"/>
      <c r="J934" s="29"/>
      <c r="S934" s="28"/>
      <c r="T934" s="29"/>
    </row>
    <row r="935" spans="1:20" s="7" customFormat="1" ht="21" x14ac:dyDescent="0.4">
      <c r="A935" s="24"/>
      <c r="B935" s="24"/>
      <c r="C935" s="24"/>
      <c r="D935" s="24"/>
      <c r="E935" s="24"/>
      <c r="J935" s="29"/>
      <c r="S935" s="28"/>
      <c r="T935" s="29"/>
    </row>
    <row r="936" spans="1:20" s="7" customFormat="1" ht="21" x14ac:dyDescent="0.4">
      <c r="A936" s="24"/>
      <c r="B936" s="24"/>
      <c r="C936" s="24"/>
      <c r="D936" s="24"/>
      <c r="E936" s="24"/>
      <c r="J936" s="29"/>
      <c r="S936" s="28"/>
      <c r="T936" s="29"/>
    </row>
    <row r="937" spans="1:20" s="7" customFormat="1" ht="21" x14ac:dyDescent="0.4">
      <c r="A937" s="24"/>
      <c r="B937" s="24"/>
      <c r="C937" s="24"/>
      <c r="D937" s="24"/>
      <c r="E937" s="24"/>
      <c r="J937" s="29"/>
      <c r="S937" s="28"/>
      <c r="T937" s="29"/>
    </row>
    <row r="938" spans="1:20" s="7" customFormat="1" ht="21" x14ac:dyDescent="0.4">
      <c r="A938" s="24"/>
      <c r="B938" s="24"/>
      <c r="C938" s="24"/>
      <c r="D938" s="24"/>
      <c r="E938" s="24"/>
      <c r="J938" s="29"/>
      <c r="S938" s="28"/>
      <c r="T938" s="29"/>
    </row>
    <row r="939" spans="1:20" s="7" customFormat="1" ht="21" x14ac:dyDescent="0.4">
      <c r="A939" s="24"/>
      <c r="B939" s="24"/>
      <c r="C939" s="24"/>
      <c r="D939" s="24"/>
      <c r="E939" s="24"/>
      <c r="J939" s="29"/>
      <c r="S939" s="28"/>
      <c r="T939" s="29"/>
    </row>
    <row r="940" spans="1:20" s="7" customFormat="1" ht="21" x14ac:dyDescent="0.4">
      <c r="A940" s="24"/>
      <c r="B940" s="24"/>
      <c r="C940" s="24"/>
      <c r="D940" s="24"/>
      <c r="E940" s="24"/>
      <c r="J940" s="29"/>
      <c r="S940" s="28"/>
      <c r="T940" s="29"/>
    </row>
    <row r="941" spans="1:20" s="7" customFormat="1" ht="21" x14ac:dyDescent="0.4">
      <c r="A941" s="24"/>
      <c r="B941" s="24"/>
      <c r="C941" s="24"/>
      <c r="D941" s="24"/>
      <c r="E941" s="24"/>
      <c r="J941" s="29"/>
      <c r="S941" s="28"/>
      <c r="T941" s="29"/>
    </row>
    <row r="942" spans="1:20" s="7" customFormat="1" ht="21" x14ac:dyDescent="0.4">
      <c r="A942" s="24"/>
      <c r="B942" s="24"/>
      <c r="C942" s="24"/>
      <c r="D942" s="24"/>
      <c r="E942" s="24"/>
      <c r="J942" s="29"/>
      <c r="S942" s="28"/>
      <c r="T942" s="29"/>
    </row>
    <row r="943" spans="1:20" s="7" customFormat="1" ht="21" x14ac:dyDescent="0.4">
      <c r="A943" s="24"/>
      <c r="B943" s="24"/>
      <c r="C943" s="24"/>
      <c r="D943" s="24"/>
      <c r="E943" s="24"/>
      <c r="J943" s="29"/>
      <c r="S943" s="28"/>
      <c r="T943" s="29"/>
    </row>
    <row r="944" spans="1:20" s="7" customFormat="1" ht="21" x14ac:dyDescent="0.4">
      <c r="A944" s="24"/>
      <c r="B944" s="24"/>
      <c r="C944" s="24"/>
      <c r="D944" s="24"/>
      <c r="E944" s="24"/>
      <c r="J944" s="29"/>
      <c r="S944" s="28"/>
      <c r="T944" s="29"/>
    </row>
    <row r="945" spans="1:20" s="7" customFormat="1" ht="21" x14ac:dyDescent="0.4">
      <c r="A945" s="24"/>
      <c r="B945" s="24"/>
      <c r="C945" s="24"/>
      <c r="D945" s="24"/>
      <c r="E945" s="24"/>
      <c r="J945" s="29"/>
      <c r="S945" s="28"/>
      <c r="T945" s="29"/>
    </row>
    <row r="946" spans="1:20" s="7" customFormat="1" ht="21" x14ac:dyDescent="0.4">
      <c r="A946" s="24"/>
      <c r="B946" s="24"/>
      <c r="C946" s="24"/>
      <c r="D946" s="24"/>
      <c r="E946" s="24"/>
      <c r="J946" s="29"/>
      <c r="S946" s="28"/>
      <c r="T946" s="29"/>
    </row>
    <row r="947" spans="1:20" s="7" customFormat="1" ht="21" x14ac:dyDescent="0.4">
      <c r="A947" s="24"/>
      <c r="B947" s="24"/>
      <c r="C947" s="24"/>
      <c r="D947" s="24"/>
      <c r="E947" s="24"/>
      <c r="J947" s="29"/>
      <c r="S947" s="28"/>
      <c r="T947" s="29"/>
    </row>
    <row r="948" spans="1:20" s="7" customFormat="1" ht="21" x14ac:dyDescent="0.4">
      <c r="A948" s="24"/>
      <c r="B948" s="24"/>
      <c r="C948" s="24"/>
      <c r="D948" s="24"/>
      <c r="E948" s="24"/>
      <c r="J948" s="29"/>
      <c r="S948" s="28"/>
      <c r="T948" s="29"/>
    </row>
    <row r="949" spans="1:20" s="7" customFormat="1" ht="21" x14ac:dyDescent="0.4">
      <c r="A949" s="24"/>
      <c r="B949" s="24"/>
      <c r="C949" s="24"/>
      <c r="D949" s="24"/>
      <c r="E949" s="24"/>
      <c r="J949" s="29"/>
      <c r="S949" s="28"/>
      <c r="T949" s="29"/>
    </row>
    <row r="950" spans="1:20" s="7" customFormat="1" ht="21" x14ac:dyDescent="0.4">
      <c r="A950" s="24"/>
      <c r="B950" s="24"/>
      <c r="C950" s="24"/>
      <c r="D950" s="24"/>
      <c r="E950" s="24"/>
      <c r="J950" s="29"/>
      <c r="S950" s="28"/>
      <c r="T950" s="29"/>
    </row>
    <row r="951" spans="1:20" s="7" customFormat="1" ht="21" x14ac:dyDescent="0.4">
      <c r="A951" s="24"/>
      <c r="B951" s="24"/>
      <c r="C951" s="24"/>
      <c r="D951" s="24"/>
      <c r="E951" s="24"/>
      <c r="J951" s="29"/>
      <c r="S951" s="28"/>
      <c r="T951" s="29"/>
    </row>
    <row r="952" spans="1:20" s="7" customFormat="1" ht="21" x14ac:dyDescent="0.4">
      <c r="A952" s="24"/>
      <c r="B952" s="24"/>
      <c r="C952" s="24"/>
      <c r="D952" s="24"/>
      <c r="E952" s="24"/>
      <c r="J952" s="29"/>
      <c r="S952" s="28"/>
      <c r="T952" s="29"/>
    </row>
    <row r="953" spans="1:20" s="7" customFormat="1" ht="21" x14ac:dyDescent="0.4">
      <c r="A953" s="24"/>
      <c r="B953" s="24"/>
      <c r="C953" s="24"/>
      <c r="D953" s="24"/>
      <c r="E953" s="24"/>
      <c r="J953" s="29"/>
      <c r="S953" s="28"/>
      <c r="T953" s="29"/>
    </row>
    <row r="954" spans="1:20" s="7" customFormat="1" ht="21" x14ac:dyDescent="0.4">
      <c r="A954" s="24"/>
      <c r="B954" s="24"/>
      <c r="C954" s="24"/>
      <c r="D954" s="24"/>
      <c r="E954" s="24"/>
      <c r="J954" s="29"/>
      <c r="S954" s="28"/>
      <c r="T954" s="29"/>
    </row>
    <row r="955" spans="1:20" s="7" customFormat="1" ht="21" x14ac:dyDescent="0.4">
      <c r="A955" s="24"/>
      <c r="B955" s="24"/>
      <c r="C955" s="24"/>
      <c r="D955" s="24"/>
      <c r="E955" s="24"/>
      <c r="J955" s="29"/>
      <c r="S955" s="28"/>
      <c r="T955" s="29"/>
    </row>
    <row r="956" spans="1:20" s="7" customFormat="1" ht="21" x14ac:dyDescent="0.4">
      <c r="A956" s="24"/>
      <c r="B956" s="24"/>
      <c r="C956" s="24"/>
      <c r="D956" s="24"/>
      <c r="E956" s="24"/>
      <c r="J956" s="29"/>
      <c r="S956" s="28"/>
      <c r="T956" s="29"/>
    </row>
    <row r="957" spans="1:20" s="7" customFormat="1" ht="21" x14ac:dyDescent="0.4">
      <c r="A957" s="24"/>
      <c r="B957" s="24"/>
      <c r="C957" s="24"/>
      <c r="D957" s="24"/>
      <c r="E957" s="24"/>
      <c r="J957" s="29"/>
      <c r="S957" s="28"/>
      <c r="T957" s="29"/>
    </row>
    <row r="958" spans="1:20" s="7" customFormat="1" ht="21" x14ac:dyDescent="0.4">
      <c r="A958" s="24"/>
      <c r="B958" s="24"/>
      <c r="C958" s="24"/>
      <c r="D958" s="24"/>
      <c r="E958" s="24"/>
      <c r="J958" s="29"/>
      <c r="S958" s="28"/>
      <c r="T958" s="29"/>
    </row>
    <row r="959" spans="1:20" s="7" customFormat="1" ht="21" x14ac:dyDescent="0.4">
      <c r="A959" s="24"/>
      <c r="B959" s="24"/>
      <c r="C959" s="24"/>
      <c r="D959" s="24"/>
      <c r="E959" s="24"/>
      <c r="J959" s="29"/>
      <c r="S959" s="28"/>
      <c r="T959" s="29"/>
    </row>
    <row r="960" spans="1:20" s="7" customFormat="1" ht="21" x14ac:dyDescent="0.4">
      <c r="A960" s="24"/>
      <c r="B960" s="24"/>
      <c r="C960" s="24"/>
      <c r="D960" s="24"/>
      <c r="E960" s="24"/>
      <c r="J960" s="29"/>
      <c r="S960" s="28"/>
      <c r="T960" s="29"/>
    </row>
    <row r="961" spans="1:20" s="7" customFormat="1" ht="21" x14ac:dyDescent="0.4">
      <c r="A961" s="24"/>
      <c r="B961" s="24"/>
      <c r="C961" s="24"/>
      <c r="D961" s="24"/>
      <c r="E961" s="24"/>
      <c r="J961" s="29"/>
      <c r="S961" s="28"/>
      <c r="T961" s="29"/>
    </row>
    <row r="962" spans="1:20" s="7" customFormat="1" ht="21" x14ac:dyDescent="0.4">
      <c r="A962" s="24"/>
      <c r="B962" s="24"/>
      <c r="C962" s="24"/>
      <c r="D962" s="24"/>
      <c r="E962" s="24"/>
      <c r="J962" s="29"/>
      <c r="S962" s="28"/>
      <c r="T962" s="29"/>
    </row>
    <row r="963" spans="1:20" s="7" customFormat="1" ht="21" x14ac:dyDescent="0.4">
      <c r="A963" s="24"/>
      <c r="B963" s="24"/>
      <c r="C963" s="24"/>
      <c r="D963" s="24"/>
      <c r="E963" s="24"/>
      <c r="J963" s="29"/>
      <c r="S963" s="28"/>
      <c r="T963" s="29"/>
    </row>
    <row r="964" spans="1:20" s="7" customFormat="1" ht="21" x14ac:dyDescent="0.4">
      <c r="A964" s="24"/>
      <c r="B964" s="24"/>
      <c r="C964" s="24"/>
      <c r="D964" s="24"/>
      <c r="E964" s="24"/>
      <c r="J964" s="29"/>
      <c r="S964" s="28"/>
      <c r="T964" s="29"/>
    </row>
    <row r="965" spans="1:20" s="7" customFormat="1" ht="21" x14ac:dyDescent="0.4">
      <c r="A965" s="24"/>
      <c r="B965" s="24"/>
      <c r="C965" s="24"/>
      <c r="D965" s="24"/>
      <c r="E965" s="24"/>
      <c r="J965" s="29"/>
      <c r="S965" s="28"/>
      <c r="T965" s="29"/>
    </row>
    <row r="966" spans="1:20" s="7" customFormat="1" ht="21" x14ac:dyDescent="0.4">
      <c r="A966" s="24"/>
      <c r="B966" s="24"/>
      <c r="C966" s="24"/>
      <c r="D966" s="24"/>
      <c r="E966" s="24"/>
      <c r="J966" s="29"/>
      <c r="S966" s="28"/>
      <c r="T966" s="29"/>
    </row>
    <row r="967" spans="1:20" s="7" customFormat="1" ht="21" x14ac:dyDescent="0.4">
      <c r="A967" s="24"/>
      <c r="B967" s="24"/>
      <c r="C967" s="24"/>
      <c r="D967" s="24"/>
      <c r="E967" s="24"/>
      <c r="J967" s="29"/>
      <c r="S967" s="28"/>
      <c r="T967" s="29"/>
    </row>
    <row r="968" spans="1:20" s="7" customFormat="1" ht="21" x14ac:dyDescent="0.4">
      <c r="A968" s="24"/>
      <c r="B968" s="24"/>
      <c r="C968" s="24"/>
      <c r="D968" s="24"/>
      <c r="E968" s="24"/>
      <c r="J968" s="29"/>
      <c r="S968" s="28"/>
      <c r="T968" s="29"/>
    </row>
    <row r="969" spans="1:20" s="7" customFormat="1" ht="21" x14ac:dyDescent="0.4">
      <c r="A969" s="24"/>
      <c r="B969" s="24"/>
      <c r="C969" s="24"/>
      <c r="D969" s="24"/>
      <c r="E969" s="24"/>
      <c r="J969" s="29"/>
      <c r="S969" s="28"/>
      <c r="T969" s="29"/>
    </row>
    <row r="970" spans="1:20" s="7" customFormat="1" ht="21" x14ac:dyDescent="0.4">
      <c r="A970" s="24"/>
      <c r="B970" s="24"/>
      <c r="C970" s="24"/>
      <c r="D970" s="24"/>
      <c r="E970" s="24"/>
      <c r="J970" s="29"/>
      <c r="S970" s="28"/>
      <c r="T970" s="29"/>
    </row>
    <row r="971" spans="1:20" s="7" customFormat="1" ht="21" x14ac:dyDescent="0.4">
      <c r="A971" s="24"/>
      <c r="B971" s="24"/>
      <c r="C971" s="24"/>
      <c r="D971" s="24"/>
      <c r="E971" s="24"/>
      <c r="J971" s="29"/>
      <c r="S971" s="28"/>
      <c r="T971" s="29"/>
    </row>
    <row r="972" spans="1:20" s="7" customFormat="1" ht="21" x14ac:dyDescent="0.4">
      <c r="A972" s="24"/>
      <c r="B972" s="24"/>
      <c r="C972" s="24"/>
      <c r="D972" s="24"/>
      <c r="E972" s="24"/>
      <c r="J972" s="29"/>
      <c r="S972" s="28"/>
      <c r="T972" s="29"/>
    </row>
    <row r="973" spans="1:20" s="7" customFormat="1" ht="21" x14ac:dyDescent="0.4">
      <c r="A973" s="24"/>
      <c r="B973" s="24"/>
      <c r="C973" s="24"/>
      <c r="D973" s="24"/>
      <c r="E973" s="24"/>
      <c r="J973" s="29"/>
      <c r="S973" s="28"/>
      <c r="T973" s="29"/>
    </row>
    <row r="974" spans="1:20" s="7" customFormat="1" ht="21" x14ac:dyDescent="0.4">
      <c r="A974" s="24"/>
      <c r="B974" s="24"/>
      <c r="C974" s="24"/>
      <c r="D974" s="24"/>
      <c r="E974" s="24"/>
      <c r="J974" s="29"/>
      <c r="S974" s="28"/>
      <c r="T974" s="29"/>
    </row>
    <row r="975" spans="1:20" s="7" customFormat="1" ht="21" x14ac:dyDescent="0.4">
      <c r="A975" s="24"/>
      <c r="B975" s="24"/>
      <c r="C975" s="24"/>
      <c r="D975" s="24"/>
      <c r="E975" s="24"/>
      <c r="J975" s="29"/>
      <c r="S975" s="28"/>
      <c r="T975" s="29"/>
    </row>
    <row r="976" spans="1:20" s="7" customFormat="1" ht="21" x14ac:dyDescent="0.4">
      <c r="A976" s="24"/>
      <c r="B976" s="24"/>
      <c r="C976" s="24"/>
      <c r="D976" s="24"/>
      <c r="E976" s="24"/>
      <c r="J976" s="29"/>
      <c r="S976" s="28"/>
      <c r="T976" s="29"/>
    </row>
    <row r="977" spans="1:20" s="7" customFormat="1" ht="21" x14ac:dyDescent="0.4">
      <c r="A977" s="24"/>
      <c r="B977" s="24"/>
      <c r="C977" s="24"/>
      <c r="D977" s="24"/>
      <c r="E977" s="24"/>
      <c r="J977" s="29"/>
      <c r="S977" s="28"/>
      <c r="T977" s="29"/>
    </row>
    <row r="978" spans="1:20" s="7" customFormat="1" ht="21" x14ac:dyDescent="0.4">
      <c r="A978" s="24"/>
      <c r="B978" s="24"/>
      <c r="C978" s="24"/>
      <c r="D978" s="24"/>
      <c r="E978" s="24"/>
      <c r="J978" s="29"/>
      <c r="S978" s="28"/>
      <c r="T978" s="29"/>
    </row>
    <row r="979" spans="1:20" s="7" customFormat="1" ht="21" x14ac:dyDescent="0.4">
      <c r="A979" s="24"/>
      <c r="B979" s="24"/>
      <c r="C979" s="24"/>
      <c r="D979" s="24"/>
      <c r="E979" s="24"/>
      <c r="J979" s="29"/>
      <c r="S979" s="28"/>
      <c r="T979" s="29"/>
    </row>
    <row r="980" spans="1:20" s="7" customFormat="1" ht="21" x14ac:dyDescent="0.4">
      <c r="A980" s="24"/>
      <c r="B980" s="24"/>
      <c r="C980" s="24"/>
      <c r="D980" s="24"/>
      <c r="E980" s="24"/>
      <c r="J980" s="29"/>
      <c r="S980" s="28"/>
      <c r="T980" s="29"/>
    </row>
    <row r="981" spans="1:20" s="7" customFormat="1" ht="21" x14ac:dyDescent="0.4">
      <c r="A981" s="24"/>
      <c r="B981" s="24"/>
      <c r="C981" s="24"/>
      <c r="D981" s="24"/>
      <c r="E981" s="24"/>
      <c r="J981" s="29"/>
      <c r="S981" s="28"/>
      <c r="T981" s="29"/>
    </row>
    <row r="982" spans="1:20" s="7" customFormat="1" ht="21" x14ac:dyDescent="0.4">
      <c r="A982" s="24"/>
      <c r="B982" s="24"/>
      <c r="C982" s="24"/>
      <c r="D982" s="24"/>
      <c r="E982" s="24"/>
      <c r="J982" s="29"/>
      <c r="S982" s="28"/>
      <c r="T982" s="29"/>
    </row>
    <row r="983" spans="1:20" s="7" customFormat="1" ht="21" x14ac:dyDescent="0.4">
      <c r="A983" s="24"/>
      <c r="B983" s="24"/>
      <c r="C983" s="24"/>
      <c r="D983" s="24"/>
      <c r="E983" s="24"/>
      <c r="J983" s="29"/>
      <c r="S983" s="28"/>
      <c r="T983" s="29"/>
    </row>
    <row r="984" spans="1:20" s="7" customFormat="1" ht="21" x14ac:dyDescent="0.4">
      <c r="A984" s="24"/>
      <c r="B984" s="24"/>
      <c r="C984" s="24"/>
      <c r="D984" s="24"/>
      <c r="E984" s="24"/>
      <c r="J984" s="29"/>
      <c r="S984" s="28"/>
      <c r="T984" s="29"/>
    </row>
    <row r="985" spans="1:20" s="7" customFormat="1" ht="21" x14ac:dyDescent="0.4">
      <c r="A985" s="24"/>
      <c r="B985" s="24"/>
      <c r="C985" s="24"/>
      <c r="D985" s="24"/>
      <c r="E985" s="24"/>
      <c r="J985" s="29"/>
      <c r="S985" s="28"/>
      <c r="T985" s="29"/>
    </row>
    <row r="986" spans="1:20" s="7" customFormat="1" ht="21" x14ac:dyDescent="0.4">
      <c r="A986" s="24"/>
      <c r="B986" s="24"/>
      <c r="C986" s="24"/>
      <c r="D986" s="24"/>
      <c r="E986" s="24"/>
      <c r="J986" s="29"/>
      <c r="S986" s="28"/>
      <c r="T986" s="29"/>
    </row>
    <row r="987" spans="1:20" s="7" customFormat="1" ht="21" x14ac:dyDescent="0.4">
      <c r="A987" s="24"/>
      <c r="B987" s="24"/>
      <c r="C987" s="24"/>
      <c r="D987" s="24"/>
      <c r="E987" s="24"/>
      <c r="J987" s="29"/>
      <c r="S987" s="28"/>
      <c r="T987" s="29"/>
    </row>
    <row r="988" spans="1:20" s="7" customFormat="1" ht="21" x14ac:dyDescent="0.4">
      <c r="A988" s="24"/>
      <c r="B988" s="24"/>
      <c r="C988" s="24"/>
      <c r="D988" s="24"/>
      <c r="E988" s="24"/>
      <c r="J988" s="29"/>
      <c r="S988" s="28"/>
      <c r="T988" s="29"/>
    </row>
    <row r="989" spans="1:20" s="7" customFormat="1" ht="21" x14ac:dyDescent="0.4">
      <c r="A989" s="24"/>
      <c r="B989" s="24"/>
      <c r="C989" s="24"/>
      <c r="D989" s="24"/>
      <c r="E989" s="24"/>
      <c r="J989" s="29"/>
      <c r="S989" s="28"/>
      <c r="T989" s="29"/>
    </row>
    <row r="990" spans="1:20" s="7" customFormat="1" ht="21" x14ac:dyDescent="0.4">
      <c r="A990" s="24"/>
      <c r="B990" s="24"/>
      <c r="C990" s="24"/>
      <c r="D990" s="24"/>
      <c r="E990" s="24"/>
      <c r="J990" s="29"/>
      <c r="S990" s="28"/>
      <c r="T990" s="29"/>
    </row>
    <row r="991" spans="1:20" s="7" customFormat="1" ht="21" x14ac:dyDescent="0.4">
      <c r="A991" s="24"/>
      <c r="B991" s="24"/>
      <c r="C991" s="24"/>
      <c r="D991" s="24"/>
      <c r="E991" s="24"/>
      <c r="J991" s="29"/>
      <c r="S991" s="28"/>
      <c r="T991" s="29"/>
    </row>
    <row r="992" spans="1:20" s="7" customFormat="1" ht="21" x14ac:dyDescent="0.4">
      <c r="A992" s="24"/>
      <c r="B992" s="24"/>
      <c r="C992" s="24"/>
      <c r="D992" s="24"/>
      <c r="E992" s="24"/>
      <c r="J992" s="29"/>
      <c r="S992" s="28"/>
      <c r="T992" s="29"/>
    </row>
    <row r="993" spans="1:20" s="7" customFormat="1" ht="21" x14ac:dyDescent="0.4">
      <c r="A993" s="24"/>
      <c r="B993" s="24"/>
      <c r="C993" s="24"/>
      <c r="D993" s="24"/>
      <c r="E993" s="24"/>
      <c r="J993" s="29"/>
      <c r="S993" s="28"/>
      <c r="T993" s="29"/>
    </row>
    <row r="994" spans="1:20" s="7" customFormat="1" ht="21" x14ac:dyDescent="0.4">
      <c r="A994" s="24"/>
      <c r="B994" s="24"/>
      <c r="C994" s="24"/>
      <c r="D994" s="24"/>
      <c r="E994" s="24"/>
      <c r="J994" s="29"/>
      <c r="S994" s="28"/>
      <c r="T994" s="29"/>
    </row>
    <row r="995" spans="1:20" s="7" customFormat="1" ht="21" x14ac:dyDescent="0.4">
      <c r="A995" s="24"/>
      <c r="B995" s="24"/>
      <c r="C995" s="24"/>
      <c r="D995" s="24"/>
      <c r="E995" s="24"/>
      <c r="J995" s="29"/>
      <c r="S995" s="28"/>
      <c r="T995" s="29"/>
    </row>
    <row r="996" spans="1:20" s="7" customFormat="1" ht="21" x14ac:dyDescent="0.4">
      <c r="A996" s="24"/>
      <c r="B996" s="24"/>
      <c r="C996" s="24"/>
      <c r="D996" s="24"/>
      <c r="E996" s="24"/>
      <c r="J996" s="29"/>
      <c r="S996" s="28"/>
      <c r="T996" s="29"/>
    </row>
    <row r="997" spans="1:20" s="7" customFormat="1" ht="21" x14ac:dyDescent="0.4">
      <c r="A997" s="24"/>
      <c r="B997" s="24"/>
      <c r="C997" s="24"/>
      <c r="D997" s="24"/>
      <c r="E997" s="24"/>
      <c r="J997" s="29"/>
      <c r="S997" s="28"/>
      <c r="T997" s="29"/>
    </row>
    <row r="998" spans="1:20" s="7" customFormat="1" ht="21" x14ac:dyDescent="0.4">
      <c r="A998" s="24"/>
      <c r="B998" s="24"/>
      <c r="C998" s="24"/>
      <c r="D998" s="24"/>
      <c r="E998" s="24"/>
      <c r="J998" s="29"/>
      <c r="S998" s="28"/>
      <c r="T998" s="29"/>
    </row>
    <row r="999" spans="1:20" s="7" customFormat="1" ht="21" x14ac:dyDescent="0.4">
      <c r="A999" s="24"/>
      <c r="B999" s="24"/>
      <c r="C999" s="24"/>
      <c r="D999" s="24"/>
      <c r="E999" s="24"/>
      <c r="J999" s="29"/>
      <c r="S999" s="28"/>
      <c r="T999" s="29"/>
    </row>
    <row r="1000" spans="1:20" s="7" customFormat="1" ht="21" x14ac:dyDescent="0.4">
      <c r="A1000" s="24"/>
      <c r="B1000" s="24"/>
      <c r="C1000" s="24"/>
      <c r="D1000" s="24"/>
      <c r="E1000" s="24"/>
      <c r="J1000" s="29"/>
      <c r="S1000" s="28"/>
      <c r="T1000" s="29"/>
    </row>
    <row r="1001" spans="1:20" s="7" customFormat="1" ht="21" x14ac:dyDescent="0.4">
      <c r="A1001" s="24"/>
      <c r="B1001" s="24"/>
      <c r="C1001" s="24"/>
      <c r="D1001" s="24"/>
      <c r="E1001" s="24"/>
      <c r="J1001" s="29"/>
      <c r="S1001" s="28"/>
      <c r="T1001" s="29"/>
    </row>
    <row r="1002" spans="1:20" s="7" customFormat="1" ht="21" x14ac:dyDescent="0.4">
      <c r="A1002" s="24"/>
      <c r="B1002" s="24"/>
      <c r="C1002" s="24"/>
      <c r="D1002" s="24"/>
      <c r="E1002" s="24"/>
      <c r="J1002" s="29"/>
      <c r="S1002" s="28"/>
      <c r="T1002" s="29"/>
    </row>
    <row r="1003" spans="1:20" s="7" customFormat="1" ht="21" x14ac:dyDescent="0.4">
      <c r="A1003" s="24"/>
      <c r="B1003" s="24"/>
      <c r="C1003" s="24"/>
      <c r="D1003" s="24"/>
      <c r="E1003" s="24"/>
      <c r="J1003" s="29"/>
      <c r="S1003" s="28"/>
      <c r="T1003" s="29"/>
    </row>
    <row r="1004" spans="1:20" s="7" customFormat="1" ht="21" x14ac:dyDescent="0.4">
      <c r="A1004" s="24"/>
      <c r="B1004" s="24"/>
      <c r="C1004" s="24"/>
      <c r="D1004" s="24"/>
      <c r="E1004" s="24"/>
      <c r="J1004" s="29"/>
      <c r="S1004" s="28"/>
      <c r="T1004" s="29"/>
    </row>
    <row r="1005" spans="1:20" s="7" customFormat="1" ht="21" x14ac:dyDescent="0.4">
      <c r="A1005" s="24"/>
      <c r="B1005" s="24"/>
      <c r="C1005" s="24"/>
      <c r="D1005" s="24"/>
      <c r="E1005" s="24"/>
      <c r="J1005" s="29"/>
      <c r="S1005" s="28"/>
      <c r="T1005" s="29"/>
    </row>
    <row r="1006" spans="1:20" s="7" customFormat="1" ht="21" x14ac:dyDescent="0.4">
      <c r="A1006" s="24"/>
      <c r="B1006" s="24"/>
      <c r="C1006" s="24"/>
      <c r="D1006" s="24"/>
      <c r="E1006" s="24"/>
      <c r="J1006" s="29"/>
      <c r="S1006" s="28"/>
      <c r="T1006" s="29"/>
    </row>
    <row r="1007" spans="1:20" s="7" customFormat="1" ht="21" x14ac:dyDescent="0.4">
      <c r="A1007" s="24"/>
      <c r="B1007" s="24"/>
      <c r="C1007" s="24"/>
      <c r="D1007" s="24"/>
      <c r="E1007" s="24"/>
      <c r="J1007" s="29"/>
      <c r="S1007" s="28"/>
      <c r="T1007" s="29"/>
    </row>
    <row r="1008" spans="1:20" s="7" customFormat="1" ht="21" x14ac:dyDescent="0.4">
      <c r="A1008" s="24"/>
      <c r="B1008" s="24"/>
      <c r="C1008" s="24"/>
      <c r="D1008" s="24"/>
      <c r="E1008" s="24"/>
      <c r="J1008" s="29"/>
      <c r="S1008" s="28"/>
      <c r="T1008" s="29"/>
    </row>
    <row r="1009" spans="1:20" s="7" customFormat="1" ht="21" x14ac:dyDescent="0.4">
      <c r="A1009" s="24"/>
      <c r="B1009" s="24"/>
      <c r="C1009" s="24"/>
      <c r="D1009" s="24"/>
      <c r="E1009" s="24"/>
      <c r="J1009" s="29"/>
      <c r="S1009" s="28"/>
      <c r="T1009" s="29"/>
    </row>
    <row r="1010" spans="1:20" s="7" customFormat="1" ht="21" x14ac:dyDescent="0.4">
      <c r="A1010" s="24"/>
      <c r="B1010" s="24"/>
      <c r="C1010" s="24"/>
      <c r="D1010" s="24"/>
      <c r="E1010" s="24"/>
      <c r="J1010" s="29"/>
      <c r="S1010" s="28"/>
      <c r="T1010" s="29"/>
    </row>
    <row r="1011" spans="1:20" s="7" customFormat="1" ht="21" x14ac:dyDescent="0.4">
      <c r="A1011" s="24"/>
      <c r="B1011" s="24"/>
      <c r="C1011" s="24"/>
      <c r="D1011" s="24"/>
      <c r="E1011" s="24"/>
      <c r="J1011" s="29"/>
      <c r="S1011" s="28"/>
      <c r="T1011" s="29"/>
    </row>
    <row r="1012" spans="1:20" s="7" customFormat="1" ht="21" x14ac:dyDescent="0.4">
      <c r="A1012" s="24"/>
      <c r="B1012" s="24"/>
      <c r="C1012" s="24"/>
      <c r="D1012" s="24"/>
      <c r="E1012" s="24"/>
      <c r="J1012" s="29"/>
      <c r="S1012" s="28"/>
      <c r="T1012" s="29"/>
    </row>
    <row r="1013" spans="1:20" s="7" customFormat="1" ht="21" x14ac:dyDescent="0.4">
      <c r="A1013" s="24"/>
      <c r="B1013" s="24"/>
      <c r="C1013" s="24"/>
      <c r="D1013" s="24"/>
      <c r="E1013" s="24"/>
      <c r="J1013" s="29"/>
      <c r="S1013" s="28"/>
      <c r="T1013" s="29"/>
    </row>
    <row r="1014" spans="1:20" s="7" customFormat="1" ht="21" x14ac:dyDescent="0.4">
      <c r="A1014" s="24"/>
      <c r="B1014" s="24"/>
      <c r="C1014" s="24"/>
      <c r="D1014" s="24"/>
      <c r="E1014" s="24"/>
      <c r="J1014" s="29"/>
      <c r="S1014" s="28"/>
      <c r="T1014" s="29"/>
    </row>
    <row r="1015" spans="1:20" s="7" customFormat="1" ht="21" x14ac:dyDescent="0.4">
      <c r="A1015" s="24"/>
      <c r="B1015" s="24"/>
      <c r="C1015" s="24"/>
      <c r="D1015" s="24"/>
      <c r="E1015" s="24"/>
      <c r="J1015" s="29"/>
      <c r="S1015" s="28"/>
      <c r="T1015" s="29"/>
    </row>
    <row r="1016" spans="1:20" s="7" customFormat="1" ht="21" x14ac:dyDescent="0.4">
      <c r="A1016" s="24"/>
      <c r="B1016" s="24"/>
      <c r="C1016" s="24"/>
      <c r="D1016" s="24"/>
      <c r="E1016" s="24"/>
      <c r="J1016" s="29"/>
      <c r="S1016" s="28"/>
      <c r="T1016" s="29"/>
    </row>
    <row r="1017" spans="1:20" s="7" customFormat="1" ht="21" x14ac:dyDescent="0.4">
      <c r="A1017" s="24"/>
      <c r="B1017" s="24"/>
      <c r="C1017" s="24"/>
      <c r="D1017" s="24"/>
      <c r="E1017" s="24"/>
      <c r="J1017" s="29"/>
      <c r="S1017" s="28"/>
      <c r="T1017" s="29"/>
    </row>
    <row r="1018" spans="1:20" s="7" customFormat="1" ht="21" x14ac:dyDescent="0.4">
      <c r="A1018" s="24"/>
      <c r="B1018" s="24"/>
      <c r="C1018" s="24"/>
      <c r="D1018" s="24"/>
      <c r="E1018" s="24"/>
      <c r="J1018" s="29"/>
      <c r="S1018" s="28"/>
      <c r="T1018" s="29"/>
    </row>
    <row r="1019" spans="1:20" s="7" customFormat="1" ht="21" x14ac:dyDescent="0.4">
      <c r="A1019" s="24"/>
      <c r="B1019" s="24"/>
      <c r="C1019" s="24"/>
      <c r="D1019" s="24"/>
      <c r="E1019" s="24"/>
      <c r="J1019" s="29"/>
      <c r="S1019" s="28"/>
      <c r="T1019" s="29"/>
    </row>
    <row r="1020" spans="1:20" s="7" customFormat="1" ht="21" x14ac:dyDescent="0.4">
      <c r="A1020" s="24"/>
      <c r="B1020" s="24"/>
      <c r="C1020" s="24"/>
      <c r="D1020" s="24"/>
      <c r="E1020" s="24"/>
      <c r="J1020" s="29"/>
      <c r="S1020" s="28"/>
      <c r="T1020" s="29"/>
    </row>
    <row r="1021" spans="1:20" s="7" customFormat="1" ht="21" x14ac:dyDescent="0.4">
      <c r="A1021" s="24"/>
      <c r="B1021" s="24"/>
      <c r="C1021" s="24"/>
      <c r="D1021" s="24"/>
      <c r="E1021" s="24"/>
      <c r="J1021" s="29"/>
      <c r="S1021" s="28"/>
      <c r="T1021" s="29"/>
    </row>
    <row r="1022" spans="1:20" s="7" customFormat="1" ht="21" x14ac:dyDescent="0.4">
      <c r="A1022" s="24"/>
      <c r="J1022" s="29"/>
      <c r="S1022" s="28"/>
      <c r="T1022" s="29"/>
    </row>
    <row r="1023" spans="1:20" s="7" customFormat="1" ht="21" x14ac:dyDescent="0.4">
      <c r="A1023" s="24"/>
      <c r="J1023" s="29"/>
      <c r="S1023" s="28"/>
      <c r="T1023" s="29"/>
    </row>
    <row r="1024" spans="1:20" s="7" customFormat="1" ht="21" x14ac:dyDescent="0.4">
      <c r="A1024" s="24"/>
      <c r="J1024" s="29"/>
      <c r="S1024" s="28"/>
      <c r="T1024" s="29"/>
    </row>
    <row r="1025" spans="1:20" s="7" customFormat="1" ht="21" x14ac:dyDescent="0.4">
      <c r="A1025" s="24"/>
      <c r="J1025" s="29"/>
      <c r="S1025" s="28"/>
      <c r="T1025" s="29"/>
    </row>
    <row r="1026" spans="1:20" s="7" customFormat="1" ht="21" x14ac:dyDescent="0.4">
      <c r="A1026" s="24"/>
      <c r="J1026" s="29"/>
      <c r="S1026" s="28"/>
      <c r="T1026" s="29"/>
    </row>
    <row r="1027" spans="1:20" s="7" customFormat="1" ht="21" x14ac:dyDescent="0.4">
      <c r="A1027" s="24"/>
      <c r="J1027" s="29"/>
      <c r="S1027" s="28"/>
      <c r="T1027" s="29"/>
    </row>
    <row r="1028" spans="1:20" s="7" customFormat="1" ht="21" x14ac:dyDescent="0.4">
      <c r="A1028" s="24"/>
      <c r="J1028" s="29"/>
      <c r="S1028" s="28"/>
      <c r="T1028" s="29"/>
    </row>
    <row r="1029" spans="1:20" s="7" customFormat="1" ht="21" x14ac:dyDescent="0.4">
      <c r="A1029" s="24"/>
      <c r="J1029" s="29"/>
      <c r="S1029" s="28"/>
      <c r="T1029" s="29"/>
    </row>
    <row r="1030" spans="1:20" s="7" customFormat="1" ht="21" x14ac:dyDescent="0.4">
      <c r="A1030" s="24"/>
      <c r="J1030" s="29"/>
      <c r="S1030" s="28"/>
      <c r="T1030" s="29"/>
    </row>
    <row r="1031" spans="1:20" s="7" customFormat="1" ht="21" x14ac:dyDescent="0.4">
      <c r="A1031" s="24"/>
      <c r="J1031" s="29"/>
      <c r="S1031" s="28"/>
      <c r="T1031" s="29"/>
    </row>
    <row r="1032" spans="1:20" s="7" customFormat="1" ht="21" x14ac:dyDescent="0.4">
      <c r="A1032" s="24"/>
      <c r="J1032" s="29"/>
      <c r="S1032" s="28"/>
      <c r="T1032" s="29"/>
    </row>
    <row r="1033" spans="1:20" s="7" customFormat="1" ht="21" x14ac:dyDescent="0.4">
      <c r="A1033" s="24"/>
      <c r="J1033" s="29"/>
      <c r="S1033" s="28"/>
      <c r="T1033" s="29"/>
    </row>
    <row r="1034" spans="1:20" s="7" customFormat="1" ht="21" x14ac:dyDescent="0.4">
      <c r="A1034" s="24"/>
      <c r="J1034" s="29"/>
      <c r="S1034" s="28"/>
      <c r="T1034" s="29"/>
    </row>
    <row r="1035" spans="1:20" s="7" customFormat="1" ht="21" x14ac:dyDescent="0.4">
      <c r="A1035" s="24"/>
      <c r="J1035" s="29"/>
      <c r="S1035" s="28"/>
      <c r="T1035" s="29"/>
    </row>
    <row r="1036" spans="1:20" s="7" customFormat="1" ht="21" x14ac:dyDescent="0.4">
      <c r="A1036" s="24"/>
      <c r="J1036" s="29"/>
      <c r="S1036" s="28"/>
      <c r="T1036" s="29"/>
    </row>
    <row r="1037" spans="1:20" s="7" customFormat="1" ht="21" x14ac:dyDescent="0.4">
      <c r="A1037" s="24"/>
      <c r="J1037" s="29"/>
      <c r="S1037" s="28"/>
      <c r="T1037" s="29"/>
    </row>
    <row r="1038" spans="1:20" s="7" customFormat="1" ht="21" x14ac:dyDescent="0.4">
      <c r="A1038" s="24"/>
      <c r="J1038" s="29"/>
      <c r="S1038" s="28"/>
      <c r="T1038" s="29"/>
    </row>
    <row r="1039" spans="1:20" s="7" customFormat="1" ht="21" x14ac:dyDescent="0.4">
      <c r="A1039" s="24"/>
      <c r="J1039" s="29"/>
      <c r="S1039" s="28"/>
      <c r="T1039" s="29"/>
    </row>
    <row r="1040" spans="1:20" s="7" customFormat="1" ht="21" x14ac:dyDescent="0.4">
      <c r="A1040" s="24"/>
      <c r="J1040" s="29"/>
      <c r="S1040" s="28"/>
      <c r="T1040" s="29"/>
    </row>
    <row r="1041" spans="1:20" s="7" customFormat="1" ht="21" x14ac:dyDescent="0.4">
      <c r="A1041" s="24"/>
      <c r="J1041" s="29"/>
      <c r="S1041" s="28"/>
      <c r="T1041" s="29"/>
    </row>
    <row r="1042" spans="1:20" s="7" customFormat="1" ht="21" x14ac:dyDescent="0.4">
      <c r="A1042" s="24"/>
      <c r="J1042" s="29"/>
      <c r="S1042" s="28"/>
      <c r="T1042" s="29"/>
    </row>
    <row r="1043" spans="1:20" s="7" customFormat="1" ht="21" x14ac:dyDescent="0.4">
      <c r="A1043" s="24"/>
      <c r="J1043" s="29"/>
      <c r="S1043" s="28"/>
      <c r="T1043" s="29"/>
    </row>
    <row r="1044" spans="1:20" s="7" customFormat="1" ht="21" x14ac:dyDescent="0.4">
      <c r="A1044" s="24"/>
      <c r="J1044" s="29"/>
      <c r="S1044" s="28"/>
      <c r="T1044" s="29"/>
    </row>
    <row r="1045" spans="1:20" s="7" customFormat="1" ht="21" x14ac:dyDescent="0.4">
      <c r="A1045" s="24"/>
      <c r="J1045" s="29"/>
      <c r="S1045" s="28"/>
      <c r="T1045" s="29"/>
    </row>
    <row r="1046" spans="1:20" s="7" customFormat="1" ht="21" x14ac:dyDescent="0.4">
      <c r="A1046" s="24"/>
      <c r="J1046" s="29"/>
      <c r="S1046" s="28"/>
      <c r="T1046" s="29"/>
    </row>
    <row r="1047" spans="1:20" s="7" customFormat="1" ht="21" x14ac:dyDescent="0.4">
      <c r="A1047" s="24"/>
      <c r="J1047" s="29"/>
      <c r="S1047" s="28"/>
      <c r="T1047" s="29"/>
    </row>
    <row r="1048" spans="1:20" s="7" customFormat="1" ht="21" x14ac:dyDescent="0.4">
      <c r="A1048" s="24"/>
      <c r="J1048" s="29"/>
      <c r="S1048" s="28"/>
      <c r="T1048" s="29"/>
    </row>
    <row r="1049" spans="1:20" s="7" customFormat="1" ht="21" x14ac:dyDescent="0.4">
      <c r="A1049" s="24"/>
      <c r="J1049" s="29"/>
      <c r="S1049" s="28"/>
      <c r="T1049" s="29"/>
    </row>
    <row r="1050" spans="1:20" s="7" customFormat="1" ht="21" x14ac:dyDescent="0.4">
      <c r="A1050" s="24"/>
      <c r="J1050" s="29"/>
      <c r="S1050" s="28"/>
      <c r="T1050" s="29"/>
    </row>
    <row r="1051" spans="1:20" s="7" customFormat="1" ht="21" x14ac:dyDescent="0.4">
      <c r="A1051" s="24"/>
      <c r="J1051" s="29"/>
      <c r="S1051" s="28"/>
      <c r="T1051" s="29"/>
    </row>
    <row r="1052" spans="1:20" s="7" customFormat="1" ht="21" x14ac:dyDescent="0.4">
      <c r="A1052" s="24"/>
      <c r="J1052" s="29"/>
      <c r="S1052" s="28"/>
      <c r="T1052" s="29"/>
    </row>
    <row r="1053" spans="1:20" s="7" customFormat="1" ht="21" x14ac:dyDescent="0.4">
      <c r="A1053" s="24"/>
      <c r="J1053" s="29"/>
      <c r="S1053" s="28"/>
      <c r="T1053" s="29"/>
    </row>
    <row r="1054" spans="1:20" s="7" customFormat="1" ht="21" x14ac:dyDescent="0.4">
      <c r="A1054" s="24"/>
      <c r="J1054" s="29"/>
      <c r="S1054" s="28"/>
      <c r="T1054" s="29"/>
    </row>
    <row r="1055" spans="1:20" s="7" customFormat="1" ht="21" x14ac:dyDescent="0.4">
      <c r="A1055" s="24"/>
      <c r="J1055" s="29"/>
      <c r="S1055" s="28"/>
      <c r="T1055" s="29"/>
    </row>
    <row r="1056" spans="1:20" s="7" customFormat="1" ht="21" x14ac:dyDescent="0.4">
      <c r="A1056" s="24"/>
      <c r="J1056" s="29"/>
      <c r="S1056" s="28"/>
      <c r="T1056" s="29"/>
    </row>
    <row r="1057" spans="1:20" s="7" customFormat="1" ht="21" x14ac:dyDescent="0.4">
      <c r="A1057" s="24"/>
      <c r="J1057" s="29"/>
      <c r="S1057" s="28"/>
      <c r="T1057" s="29"/>
    </row>
    <row r="1058" spans="1:20" s="7" customFormat="1" ht="21" x14ac:dyDescent="0.4">
      <c r="A1058" s="24"/>
      <c r="J1058" s="29"/>
      <c r="S1058" s="28"/>
      <c r="T1058" s="29"/>
    </row>
    <row r="1059" spans="1:20" s="7" customFormat="1" ht="21" x14ac:dyDescent="0.4">
      <c r="A1059" s="24"/>
      <c r="J1059" s="29"/>
      <c r="S1059" s="28"/>
      <c r="T1059" s="29"/>
    </row>
    <row r="1060" spans="1:20" s="7" customFormat="1" ht="21" x14ac:dyDescent="0.4">
      <c r="A1060" s="24"/>
      <c r="J1060" s="29"/>
      <c r="S1060" s="28"/>
      <c r="T1060" s="29"/>
    </row>
    <row r="1061" spans="1:20" s="7" customFormat="1" ht="21" x14ac:dyDescent="0.4">
      <c r="A1061" s="24"/>
      <c r="J1061" s="29"/>
      <c r="S1061" s="28"/>
      <c r="T1061" s="29"/>
    </row>
    <row r="1062" spans="1:20" s="7" customFormat="1" ht="21" x14ac:dyDescent="0.4">
      <c r="A1062" s="24"/>
      <c r="J1062" s="29"/>
      <c r="S1062" s="28"/>
      <c r="T1062" s="29"/>
    </row>
    <row r="1063" spans="1:20" s="7" customFormat="1" ht="21" x14ac:dyDescent="0.4">
      <c r="A1063" s="24"/>
      <c r="J1063" s="29"/>
      <c r="S1063" s="28"/>
      <c r="T1063" s="29"/>
    </row>
    <row r="1064" spans="1:20" s="7" customFormat="1" ht="21" x14ac:dyDescent="0.4">
      <c r="A1064" s="24"/>
      <c r="J1064" s="29"/>
      <c r="S1064" s="28"/>
      <c r="T1064" s="29"/>
    </row>
    <row r="1065" spans="1:20" s="7" customFormat="1" ht="21" x14ac:dyDescent="0.4">
      <c r="A1065" s="24"/>
      <c r="J1065" s="29"/>
      <c r="S1065" s="28"/>
      <c r="T1065" s="29"/>
    </row>
    <row r="1066" spans="1:20" s="7" customFormat="1" ht="21" x14ac:dyDescent="0.4">
      <c r="A1066" s="24"/>
      <c r="J1066" s="29"/>
      <c r="S1066" s="28"/>
      <c r="T1066" s="29"/>
    </row>
    <row r="1067" spans="1:20" s="7" customFormat="1" ht="21" x14ac:dyDescent="0.4">
      <c r="A1067" s="24"/>
      <c r="J1067" s="29"/>
      <c r="S1067" s="28"/>
      <c r="T1067" s="29"/>
    </row>
    <row r="1068" spans="1:20" s="7" customFormat="1" ht="21" x14ac:dyDescent="0.4">
      <c r="A1068" s="24"/>
      <c r="J1068" s="29"/>
      <c r="S1068" s="28"/>
      <c r="T1068" s="29"/>
    </row>
    <row r="1069" spans="1:20" s="7" customFormat="1" ht="21" x14ac:dyDescent="0.4">
      <c r="A1069" s="24"/>
      <c r="J1069" s="29"/>
      <c r="S1069" s="28"/>
      <c r="T1069" s="29"/>
    </row>
    <row r="1070" spans="1:20" s="7" customFormat="1" ht="21" x14ac:dyDescent="0.4">
      <c r="A1070" s="24"/>
      <c r="J1070" s="29"/>
      <c r="S1070" s="28"/>
      <c r="T1070" s="29"/>
    </row>
    <row r="1071" spans="1:20" s="7" customFormat="1" ht="21" x14ac:dyDescent="0.4">
      <c r="A1071" s="24"/>
      <c r="J1071" s="29"/>
      <c r="S1071" s="28"/>
      <c r="T1071" s="29"/>
    </row>
    <row r="1072" spans="1:20" s="7" customFormat="1" ht="21" x14ac:dyDescent="0.4">
      <c r="A1072" s="24"/>
      <c r="J1072" s="29"/>
      <c r="S1072" s="28"/>
      <c r="T1072" s="29"/>
    </row>
    <row r="1073" spans="1:1" s="7" customFormat="1" x14ac:dyDescent="0.3">
      <c r="A1073" s="24"/>
    </row>
    <row r="1074" spans="1:1" s="7" customFormat="1" x14ac:dyDescent="0.3">
      <c r="A1074" s="24"/>
    </row>
    <row r="1075" spans="1:1" s="7" customFormat="1" x14ac:dyDescent="0.3">
      <c r="A1075" s="24"/>
    </row>
    <row r="1076" spans="1:1" s="7" customFormat="1" x14ac:dyDescent="0.3">
      <c r="A1076" s="24"/>
    </row>
    <row r="1077" spans="1:1" s="7" customFormat="1" x14ac:dyDescent="0.3">
      <c r="A1077" s="24"/>
    </row>
    <row r="1078" spans="1:1" s="7" customFormat="1" x14ac:dyDescent="0.3">
      <c r="A1078" s="24"/>
    </row>
    <row r="1079" spans="1:1" s="7" customFormat="1" x14ac:dyDescent="0.3">
      <c r="A1079" s="24"/>
    </row>
    <row r="1080" spans="1:1" s="7" customFormat="1" x14ac:dyDescent="0.3">
      <c r="A1080" s="24"/>
    </row>
    <row r="1081" spans="1:1" s="7" customFormat="1" x14ac:dyDescent="0.3">
      <c r="A1081" s="24"/>
    </row>
    <row r="1082" spans="1:1" s="7" customFormat="1" x14ac:dyDescent="0.3">
      <c r="A1082" s="24"/>
    </row>
    <row r="1083" spans="1:1" s="7" customFormat="1" x14ac:dyDescent="0.3">
      <c r="A1083" s="24"/>
    </row>
    <row r="1084" spans="1:1" s="7" customFormat="1" x14ac:dyDescent="0.3">
      <c r="A1084" s="24"/>
    </row>
    <row r="1085" spans="1:1" s="7" customFormat="1" x14ac:dyDescent="0.3">
      <c r="A1085" s="24"/>
    </row>
    <row r="1086" spans="1:1" s="7" customFormat="1" x14ac:dyDescent="0.3">
      <c r="A1086" s="24"/>
    </row>
    <row r="1087" spans="1:1" s="7" customFormat="1" x14ac:dyDescent="0.3">
      <c r="A1087" s="24"/>
    </row>
    <row r="1088" spans="1:1" s="7" customFormat="1" x14ac:dyDescent="0.3">
      <c r="A1088" s="24"/>
    </row>
    <row r="1089" spans="1:1" s="7" customFormat="1" x14ac:dyDescent="0.3">
      <c r="A1089" s="24"/>
    </row>
    <row r="1090" spans="1:1" s="7" customFormat="1" x14ac:dyDescent="0.3">
      <c r="A1090" s="24"/>
    </row>
    <row r="1091" spans="1:1" s="7" customFormat="1" x14ac:dyDescent="0.3">
      <c r="A1091" s="24"/>
    </row>
    <row r="1092" spans="1:1" s="7" customFormat="1" x14ac:dyDescent="0.3">
      <c r="A1092" s="24"/>
    </row>
    <row r="1093" spans="1:1" s="7" customFormat="1" x14ac:dyDescent="0.3">
      <c r="A1093" s="24"/>
    </row>
    <row r="1094" spans="1:1" s="7" customFormat="1" x14ac:dyDescent="0.3">
      <c r="A1094" s="24"/>
    </row>
    <row r="1095" spans="1:1" s="7" customFormat="1" x14ac:dyDescent="0.3">
      <c r="A1095" s="24"/>
    </row>
    <row r="1096" spans="1:1" s="7" customFormat="1" x14ac:dyDescent="0.3">
      <c r="A1096" s="24"/>
    </row>
    <row r="1097" spans="1:1" s="7" customFormat="1" x14ac:dyDescent="0.3">
      <c r="A1097" s="24"/>
    </row>
    <row r="1098" spans="1:1" s="7" customFormat="1" x14ac:dyDescent="0.3">
      <c r="A1098" s="24"/>
    </row>
    <row r="1099" spans="1:1" s="7" customFormat="1" x14ac:dyDescent="0.3">
      <c r="A1099" s="24"/>
    </row>
    <row r="1100" spans="1:1" s="7" customFormat="1" x14ac:dyDescent="0.3">
      <c r="A1100" s="24"/>
    </row>
    <row r="1101" spans="1:1" s="7" customFormat="1" x14ac:dyDescent="0.3">
      <c r="A1101" s="24"/>
    </row>
    <row r="1102" spans="1:1" s="7" customFormat="1" x14ac:dyDescent="0.3">
      <c r="A1102" s="24"/>
    </row>
    <row r="1103" spans="1:1" s="7" customFormat="1" x14ac:dyDescent="0.3">
      <c r="A1103" s="24"/>
    </row>
    <row r="1104" spans="1:1" s="7" customFormat="1" x14ac:dyDescent="0.3">
      <c r="A1104" s="24"/>
    </row>
    <row r="1105" spans="1:1" s="7" customFormat="1" x14ac:dyDescent="0.3">
      <c r="A1105" s="24"/>
    </row>
    <row r="1106" spans="1:1" s="7" customFormat="1" x14ac:dyDescent="0.3">
      <c r="A1106" s="24"/>
    </row>
    <row r="1107" spans="1:1" s="7" customFormat="1" x14ac:dyDescent="0.3">
      <c r="A1107" s="24"/>
    </row>
    <row r="1108" spans="1:1" s="7" customFormat="1" x14ac:dyDescent="0.3">
      <c r="A1108" s="24"/>
    </row>
    <row r="1109" spans="1:1" s="7" customFormat="1" x14ac:dyDescent="0.3">
      <c r="A1109" s="24"/>
    </row>
    <row r="1110" spans="1:1" s="7" customFormat="1" x14ac:dyDescent="0.3">
      <c r="A1110" s="24"/>
    </row>
    <row r="1111" spans="1:1" s="7" customFormat="1" x14ac:dyDescent="0.3">
      <c r="A1111" s="24"/>
    </row>
    <row r="1112" spans="1:1" s="7" customFormat="1" x14ac:dyDescent="0.3">
      <c r="A1112" s="24"/>
    </row>
    <row r="1113" spans="1:1" s="7" customFormat="1" x14ac:dyDescent="0.3">
      <c r="A1113" s="24"/>
    </row>
    <row r="1114" spans="1:1" s="7" customFormat="1" x14ac:dyDescent="0.3">
      <c r="A1114" s="24"/>
    </row>
    <row r="1115" spans="1:1" s="7" customFormat="1" x14ac:dyDescent="0.3">
      <c r="A1115" s="24"/>
    </row>
    <row r="1116" spans="1:1" s="7" customFormat="1" x14ac:dyDescent="0.3">
      <c r="A1116" s="24"/>
    </row>
    <row r="1117" spans="1:1" s="7" customFormat="1" x14ac:dyDescent="0.3">
      <c r="A1117" s="24"/>
    </row>
    <row r="1118" spans="1:1" s="7" customFormat="1" x14ac:dyDescent="0.3">
      <c r="A1118" s="24"/>
    </row>
    <row r="1119" spans="1:1" s="7" customFormat="1" x14ac:dyDescent="0.3">
      <c r="A1119" s="24"/>
    </row>
    <row r="1120" spans="1:1" s="7" customFormat="1" x14ac:dyDescent="0.3">
      <c r="A1120" s="24"/>
    </row>
    <row r="1121" spans="1:1" s="7" customFormat="1" x14ac:dyDescent="0.3">
      <c r="A1121" s="24"/>
    </row>
    <row r="1122" spans="1:1" s="7" customFormat="1" x14ac:dyDescent="0.3">
      <c r="A1122" s="24"/>
    </row>
    <row r="1123" spans="1:1" s="7" customFormat="1" x14ac:dyDescent="0.3">
      <c r="A1123" s="24"/>
    </row>
    <row r="1124" spans="1:1" s="7" customFormat="1" x14ac:dyDescent="0.3">
      <c r="A1124" s="24"/>
    </row>
    <row r="1125" spans="1:1" s="7" customFormat="1" x14ac:dyDescent="0.3">
      <c r="A1125" s="24"/>
    </row>
    <row r="1126" spans="1:1" s="7" customFormat="1" x14ac:dyDescent="0.3">
      <c r="A1126" s="24"/>
    </row>
    <row r="1127" spans="1:1" s="7" customFormat="1" x14ac:dyDescent="0.3">
      <c r="A1127" s="24"/>
    </row>
    <row r="1128" spans="1:1" s="7" customFormat="1" x14ac:dyDescent="0.3">
      <c r="A1128" s="24"/>
    </row>
    <row r="1129" spans="1:1" s="7" customFormat="1" x14ac:dyDescent="0.3">
      <c r="A1129" s="24"/>
    </row>
    <row r="1130" spans="1:1" s="7" customFormat="1" x14ac:dyDescent="0.3">
      <c r="A1130" s="24"/>
    </row>
    <row r="1131" spans="1:1" s="7" customFormat="1" x14ac:dyDescent="0.3">
      <c r="A1131" s="24"/>
    </row>
    <row r="1132" spans="1:1" s="7" customFormat="1" x14ac:dyDescent="0.3">
      <c r="A1132" s="24"/>
    </row>
    <row r="1133" spans="1:1" s="7" customFormat="1" x14ac:dyDescent="0.3">
      <c r="A1133" s="24"/>
    </row>
    <row r="1134" spans="1:1" s="7" customFormat="1" x14ac:dyDescent="0.3">
      <c r="A1134" s="24"/>
    </row>
    <row r="1135" spans="1:1" s="7" customFormat="1" x14ac:dyDescent="0.3">
      <c r="A1135" s="24"/>
    </row>
    <row r="1136" spans="1:1" s="7" customFormat="1" x14ac:dyDescent="0.3">
      <c r="A1136" s="24"/>
    </row>
    <row r="1137" spans="1:1" s="7" customFormat="1" x14ac:dyDescent="0.3">
      <c r="A1137" s="24"/>
    </row>
    <row r="1138" spans="1:1" s="7" customFormat="1" x14ac:dyDescent="0.3">
      <c r="A1138" s="24"/>
    </row>
    <row r="1139" spans="1:1" s="7" customFormat="1" x14ac:dyDescent="0.3">
      <c r="A1139" s="24"/>
    </row>
    <row r="1140" spans="1:1" s="7" customFormat="1" x14ac:dyDescent="0.3">
      <c r="A1140" s="24"/>
    </row>
    <row r="1141" spans="1:1" s="7" customFormat="1" x14ac:dyDescent="0.3">
      <c r="A1141" s="24"/>
    </row>
    <row r="1142" spans="1:1" s="7" customFormat="1" x14ac:dyDescent="0.3">
      <c r="A1142" s="24"/>
    </row>
    <row r="1143" spans="1:1" s="7" customFormat="1" x14ac:dyDescent="0.3">
      <c r="A1143" s="24"/>
    </row>
    <row r="1144" spans="1:1" s="7" customFormat="1" x14ac:dyDescent="0.3">
      <c r="A1144" s="24"/>
    </row>
    <row r="1145" spans="1:1" s="7" customFormat="1" x14ac:dyDescent="0.3">
      <c r="A1145" s="24"/>
    </row>
    <row r="1146" spans="1:1" s="7" customFormat="1" x14ac:dyDescent="0.3">
      <c r="A1146" s="24"/>
    </row>
    <row r="1147" spans="1:1" s="7" customFormat="1" x14ac:dyDescent="0.3">
      <c r="A1147" s="24"/>
    </row>
    <row r="1148" spans="1:1" s="7" customFormat="1" x14ac:dyDescent="0.3">
      <c r="A1148" s="24"/>
    </row>
    <row r="1149" spans="1:1" s="7" customFormat="1" x14ac:dyDescent="0.3">
      <c r="A1149" s="24"/>
    </row>
    <row r="1150" spans="1:1" s="7" customFormat="1" x14ac:dyDescent="0.3">
      <c r="A1150" s="24"/>
    </row>
    <row r="1151" spans="1:1" s="7" customFormat="1" x14ac:dyDescent="0.3">
      <c r="A1151" s="24"/>
    </row>
    <row r="1152" spans="1:1" s="7" customFormat="1" x14ac:dyDescent="0.3">
      <c r="A1152" s="24"/>
    </row>
    <row r="1153" spans="1:1" s="7" customFormat="1" x14ac:dyDescent="0.3">
      <c r="A1153" s="24"/>
    </row>
    <row r="1154" spans="1:1" s="7" customFormat="1" x14ac:dyDescent="0.3">
      <c r="A1154" s="24"/>
    </row>
    <row r="1155" spans="1:1" s="7" customFormat="1" x14ac:dyDescent="0.3">
      <c r="A1155" s="24"/>
    </row>
    <row r="1156" spans="1:1" s="7" customFormat="1" x14ac:dyDescent="0.3">
      <c r="A1156" s="24"/>
    </row>
    <row r="1157" spans="1:1" s="7" customFormat="1" x14ac:dyDescent="0.3">
      <c r="A1157" s="24"/>
    </row>
    <row r="1158" spans="1:1" x14ac:dyDescent="0.3">
      <c r="A1158" s="18"/>
    </row>
    <row r="1159" spans="1:1" x14ac:dyDescent="0.3">
      <c r="A1159" s="18"/>
    </row>
    <row r="1160" spans="1:1" x14ac:dyDescent="0.3">
      <c r="A1160" s="18"/>
    </row>
    <row r="1161" spans="1:1" x14ac:dyDescent="0.3">
      <c r="A1161" s="18"/>
    </row>
    <row r="1162" spans="1:1" x14ac:dyDescent="0.3">
      <c r="A1162" s="18"/>
    </row>
    <row r="1163" spans="1:1" x14ac:dyDescent="0.3">
      <c r="A1163" s="18"/>
    </row>
    <row r="1164" spans="1:1" x14ac:dyDescent="0.3">
      <c r="A1164" s="18"/>
    </row>
    <row r="1165" spans="1:1" x14ac:dyDescent="0.3">
      <c r="A1165" s="18"/>
    </row>
    <row r="1166" spans="1:1" x14ac:dyDescent="0.3">
      <c r="A1166" s="18"/>
    </row>
    <row r="1167" spans="1:1" x14ac:dyDescent="0.3">
      <c r="A1167" s="18"/>
    </row>
    <row r="1168" spans="1:1" x14ac:dyDescent="0.3">
      <c r="A1168" s="18"/>
    </row>
    <row r="1169" spans="1:1" x14ac:dyDescent="0.3">
      <c r="A1169" s="18"/>
    </row>
    <row r="1170" spans="1:1" x14ac:dyDescent="0.3">
      <c r="A1170" s="18"/>
    </row>
    <row r="1171" spans="1:1" x14ac:dyDescent="0.3">
      <c r="A1171" s="18"/>
    </row>
    <row r="1172" spans="1:1" x14ac:dyDescent="0.3">
      <c r="A1172" s="18"/>
    </row>
    <row r="1173" spans="1:1" x14ac:dyDescent="0.3">
      <c r="A1173" s="18"/>
    </row>
    <row r="1174" spans="1:1" x14ac:dyDescent="0.3">
      <c r="A1174" s="18"/>
    </row>
    <row r="1175" spans="1:1" x14ac:dyDescent="0.3">
      <c r="A1175" s="18"/>
    </row>
    <row r="1176" spans="1:1" x14ac:dyDescent="0.3">
      <c r="A1176" s="18"/>
    </row>
    <row r="1177" spans="1:1" x14ac:dyDescent="0.3">
      <c r="A1177" s="18"/>
    </row>
    <row r="1178" spans="1:1" x14ac:dyDescent="0.3">
      <c r="A1178" s="18"/>
    </row>
    <row r="1179" spans="1:1" x14ac:dyDescent="0.3">
      <c r="A1179" s="18"/>
    </row>
    <row r="1180" spans="1:1" x14ac:dyDescent="0.3">
      <c r="A1180" s="18"/>
    </row>
    <row r="1181" spans="1:1" x14ac:dyDescent="0.3">
      <c r="A1181" s="18"/>
    </row>
    <row r="1182" spans="1:1" x14ac:dyDescent="0.3">
      <c r="A1182" s="18"/>
    </row>
    <row r="1183" spans="1:1" x14ac:dyDescent="0.3">
      <c r="A1183" s="18"/>
    </row>
    <row r="1184" spans="1:1" x14ac:dyDescent="0.3">
      <c r="A1184" s="18"/>
    </row>
    <row r="1185" spans="1:1" x14ac:dyDescent="0.3">
      <c r="A1185" s="18"/>
    </row>
    <row r="1186" spans="1:1" x14ac:dyDescent="0.3">
      <c r="A1186" s="18"/>
    </row>
    <row r="1187" spans="1:1" x14ac:dyDescent="0.3">
      <c r="A1187" s="18"/>
    </row>
    <row r="1188" spans="1:1" x14ac:dyDescent="0.3">
      <c r="A1188" s="18"/>
    </row>
    <row r="1189" spans="1:1" x14ac:dyDescent="0.3">
      <c r="A1189" s="18"/>
    </row>
    <row r="1190" spans="1:1" x14ac:dyDescent="0.3">
      <c r="A1190" s="18"/>
    </row>
    <row r="1191" spans="1:1" x14ac:dyDescent="0.3">
      <c r="A1191" s="18"/>
    </row>
    <row r="1192" spans="1:1" x14ac:dyDescent="0.3">
      <c r="A1192" s="18"/>
    </row>
    <row r="1193" spans="1:1" x14ac:dyDescent="0.3">
      <c r="A1193" s="18"/>
    </row>
    <row r="1194" spans="1:1" x14ac:dyDescent="0.3">
      <c r="A1194" s="18"/>
    </row>
    <row r="1195" spans="1:1" x14ac:dyDescent="0.3">
      <c r="A1195" s="18"/>
    </row>
    <row r="1196" spans="1:1" x14ac:dyDescent="0.3">
      <c r="A1196" s="18"/>
    </row>
    <row r="1197" spans="1:1" x14ac:dyDescent="0.3">
      <c r="A1197" s="18"/>
    </row>
    <row r="1198" spans="1:1" x14ac:dyDescent="0.3">
      <c r="A1198" s="18"/>
    </row>
    <row r="1199" spans="1:1" x14ac:dyDescent="0.3">
      <c r="A1199" s="18"/>
    </row>
    <row r="1200" spans="1:1" x14ac:dyDescent="0.3">
      <c r="A1200" s="18"/>
    </row>
    <row r="1201" spans="1:1" x14ac:dyDescent="0.3">
      <c r="A1201" s="18"/>
    </row>
    <row r="1202" spans="1:1" x14ac:dyDescent="0.3">
      <c r="A1202" s="18"/>
    </row>
    <row r="1203" spans="1:1" x14ac:dyDescent="0.3">
      <c r="A1203" s="18"/>
    </row>
    <row r="1204" spans="1:1" x14ac:dyDescent="0.3">
      <c r="A1204" s="18"/>
    </row>
    <row r="1205" spans="1:1" x14ac:dyDescent="0.3">
      <c r="A1205" s="18"/>
    </row>
    <row r="1206" spans="1:1" x14ac:dyDescent="0.3">
      <c r="A1206" s="18"/>
    </row>
    <row r="1207" spans="1:1" x14ac:dyDescent="0.3">
      <c r="A1207" s="18"/>
    </row>
    <row r="1208" spans="1:1" x14ac:dyDescent="0.3">
      <c r="A1208" s="18"/>
    </row>
    <row r="1209" spans="1:1" x14ac:dyDescent="0.3">
      <c r="A1209" s="18"/>
    </row>
    <row r="1210" spans="1:1" x14ac:dyDescent="0.3">
      <c r="A1210" s="18"/>
    </row>
    <row r="1211" spans="1:1" x14ac:dyDescent="0.3">
      <c r="A1211" s="18"/>
    </row>
    <row r="1212" spans="1:1" x14ac:dyDescent="0.3">
      <c r="A1212" s="18"/>
    </row>
    <row r="1213" spans="1:1" x14ac:dyDescent="0.3">
      <c r="A1213" s="18"/>
    </row>
    <row r="1214" spans="1:1" x14ac:dyDescent="0.3">
      <c r="A1214" s="18"/>
    </row>
    <row r="1215" spans="1:1" x14ac:dyDescent="0.3">
      <c r="A1215" s="18"/>
    </row>
    <row r="1216" spans="1:1" x14ac:dyDescent="0.3">
      <c r="A1216" s="18"/>
    </row>
    <row r="1217" spans="1:1" x14ac:dyDescent="0.3">
      <c r="A1217" s="18"/>
    </row>
    <row r="1218" spans="1:1" x14ac:dyDescent="0.3">
      <c r="A1218" s="18"/>
    </row>
    <row r="1219" spans="1:1" x14ac:dyDescent="0.3">
      <c r="A1219" s="18"/>
    </row>
    <row r="1220" spans="1:1" x14ac:dyDescent="0.3">
      <c r="A1220" s="18"/>
    </row>
    <row r="1221" spans="1:1" x14ac:dyDescent="0.3">
      <c r="A1221" s="18"/>
    </row>
    <row r="1222" spans="1:1" x14ac:dyDescent="0.3">
      <c r="A1222" s="18"/>
    </row>
    <row r="1223" spans="1:1" x14ac:dyDescent="0.3">
      <c r="A1223" s="18"/>
    </row>
    <row r="1224" spans="1:1" x14ac:dyDescent="0.3">
      <c r="A1224" s="18"/>
    </row>
    <row r="1225" spans="1:1" x14ac:dyDescent="0.3">
      <c r="A1225" s="18"/>
    </row>
    <row r="1226" spans="1:1" x14ac:dyDescent="0.3">
      <c r="A1226" s="18"/>
    </row>
    <row r="1227" spans="1:1" x14ac:dyDescent="0.3">
      <c r="A1227" s="18"/>
    </row>
    <row r="1228" spans="1:1" x14ac:dyDescent="0.3">
      <c r="A1228" s="18"/>
    </row>
    <row r="1229" spans="1:1" x14ac:dyDescent="0.3">
      <c r="A1229" s="18"/>
    </row>
    <row r="1230" spans="1:1" x14ac:dyDescent="0.3">
      <c r="A1230" s="18"/>
    </row>
    <row r="1231" spans="1:1" x14ac:dyDescent="0.3">
      <c r="A1231" s="18"/>
    </row>
    <row r="1232" spans="1:1" x14ac:dyDescent="0.3">
      <c r="A1232" s="18"/>
    </row>
    <row r="1233" spans="1:1" x14ac:dyDescent="0.3">
      <c r="A1233" s="18"/>
    </row>
    <row r="1234" spans="1:1" x14ac:dyDescent="0.3">
      <c r="A1234" s="18"/>
    </row>
    <row r="1235" spans="1:1" x14ac:dyDescent="0.3">
      <c r="A1235" s="18"/>
    </row>
    <row r="1236" spans="1:1" x14ac:dyDescent="0.3">
      <c r="A1236" s="18"/>
    </row>
    <row r="1237" spans="1:1" x14ac:dyDescent="0.3">
      <c r="A1237" s="18"/>
    </row>
    <row r="1238" spans="1:1" x14ac:dyDescent="0.3">
      <c r="A1238" s="18"/>
    </row>
    <row r="1239" spans="1:1" x14ac:dyDescent="0.3">
      <c r="A1239" s="18"/>
    </row>
    <row r="1240" spans="1:1" x14ac:dyDescent="0.3">
      <c r="A1240" s="18"/>
    </row>
    <row r="1241" spans="1:1" x14ac:dyDescent="0.3">
      <c r="A1241" s="18"/>
    </row>
    <row r="1242" spans="1:1" x14ac:dyDescent="0.3">
      <c r="A1242" s="18"/>
    </row>
    <row r="1243" spans="1:1" x14ac:dyDescent="0.3">
      <c r="A1243" s="18"/>
    </row>
    <row r="1244" spans="1:1" x14ac:dyDescent="0.3">
      <c r="A1244" s="18"/>
    </row>
    <row r="1245" spans="1:1" x14ac:dyDescent="0.3">
      <c r="A1245" s="18"/>
    </row>
    <row r="1246" spans="1:1" x14ac:dyDescent="0.3">
      <c r="A1246" s="18"/>
    </row>
    <row r="1247" spans="1:1" x14ac:dyDescent="0.3">
      <c r="A1247" s="18"/>
    </row>
    <row r="1248" spans="1:1" x14ac:dyDescent="0.3">
      <c r="A1248" s="18"/>
    </row>
    <row r="1249" spans="1:1" x14ac:dyDescent="0.3">
      <c r="A1249" s="18"/>
    </row>
    <row r="1250" spans="1:1" x14ac:dyDescent="0.3">
      <c r="A1250" s="18"/>
    </row>
    <row r="1251" spans="1:1" x14ac:dyDescent="0.3">
      <c r="A1251" s="18"/>
    </row>
    <row r="1252" spans="1:1" x14ac:dyDescent="0.3">
      <c r="A1252" s="18"/>
    </row>
    <row r="1253" spans="1:1" x14ac:dyDescent="0.3">
      <c r="A1253" s="18"/>
    </row>
    <row r="1254" spans="1:1" x14ac:dyDescent="0.3">
      <c r="A1254" s="18"/>
    </row>
    <row r="1255" spans="1:1" x14ac:dyDescent="0.3">
      <c r="A1255" s="18"/>
    </row>
    <row r="1256" spans="1:1" x14ac:dyDescent="0.3">
      <c r="A1256" s="18"/>
    </row>
    <row r="1257" spans="1:1" x14ac:dyDescent="0.3">
      <c r="A1257" s="18"/>
    </row>
    <row r="1258" spans="1:1" x14ac:dyDescent="0.3">
      <c r="A1258" s="18"/>
    </row>
    <row r="1259" spans="1:1" x14ac:dyDescent="0.3">
      <c r="A1259" s="18"/>
    </row>
    <row r="1260" spans="1:1" x14ac:dyDescent="0.3">
      <c r="A1260" s="18"/>
    </row>
    <row r="1261" spans="1:1" x14ac:dyDescent="0.3">
      <c r="A1261" s="18"/>
    </row>
    <row r="1262" spans="1:1" x14ac:dyDescent="0.3">
      <c r="A1262" s="18"/>
    </row>
    <row r="1263" spans="1:1" x14ac:dyDescent="0.3">
      <c r="A1263" s="18"/>
    </row>
    <row r="1264" spans="1:1" x14ac:dyDescent="0.3">
      <c r="A1264" s="18"/>
    </row>
    <row r="1265" spans="1:1" x14ac:dyDescent="0.3">
      <c r="A1265" s="18"/>
    </row>
    <row r="1266" spans="1:1" x14ac:dyDescent="0.3">
      <c r="A1266" s="18"/>
    </row>
    <row r="1267" spans="1:1" x14ac:dyDescent="0.3">
      <c r="A1267" s="18"/>
    </row>
    <row r="1268" spans="1:1" x14ac:dyDescent="0.3">
      <c r="A1268" s="18"/>
    </row>
    <row r="1269" spans="1:1" x14ac:dyDescent="0.3">
      <c r="A1269" s="18"/>
    </row>
    <row r="1270" spans="1:1" x14ac:dyDescent="0.3">
      <c r="A1270" s="18"/>
    </row>
    <row r="1271" spans="1:1" x14ac:dyDescent="0.3">
      <c r="A1271" s="18"/>
    </row>
    <row r="1272" spans="1:1" x14ac:dyDescent="0.3">
      <c r="A1272" s="18"/>
    </row>
    <row r="1273" spans="1:1" x14ac:dyDescent="0.3">
      <c r="A1273" s="18"/>
    </row>
    <row r="1274" spans="1:1" x14ac:dyDescent="0.3">
      <c r="A1274" s="18"/>
    </row>
    <row r="1275" spans="1:1" x14ac:dyDescent="0.3">
      <c r="A1275" s="18"/>
    </row>
    <row r="1276" spans="1:1" x14ac:dyDescent="0.3">
      <c r="A1276" s="18"/>
    </row>
    <row r="1277" spans="1:1" x14ac:dyDescent="0.3">
      <c r="A1277" s="18"/>
    </row>
  </sheetData>
  <hyperlinks>
    <hyperlink ref="A2" r:id="rId1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77"/>
  <sheetViews>
    <sheetView topLeftCell="A41" workbookViewId="0">
      <selection activeCell="C55" sqref="C55"/>
    </sheetView>
  </sheetViews>
  <sheetFormatPr defaultRowHeight="14.4" x14ac:dyDescent="0.3"/>
  <cols>
    <col min="1" max="1" width="10.33203125" customWidth="1"/>
    <col min="2" max="2" width="9.109375" customWidth="1"/>
    <col min="3" max="3" width="11" customWidth="1"/>
    <col min="4" max="4" width="9.109375" customWidth="1"/>
    <col min="5" max="5" width="10.44140625" customWidth="1"/>
    <col min="6" max="8" width="8.88671875" customWidth="1"/>
    <col min="9" max="9" width="17.88671875" customWidth="1"/>
    <col min="10" max="10" width="10.6640625" bestFit="1" customWidth="1"/>
    <col min="19" max="19" width="16.33203125" bestFit="1" customWidth="1"/>
  </cols>
  <sheetData>
    <row r="1" spans="1:20" ht="31.2" x14ac:dyDescent="0.6">
      <c r="A1" s="2" t="s">
        <v>3</v>
      </c>
    </row>
    <row r="2" spans="1:20" x14ac:dyDescent="0.3">
      <c r="A2" s="3" t="s">
        <v>4</v>
      </c>
      <c r="K2">
        <f>SQRT(2.3137058)</f>
        <v>1.5210870455039711</v>
      </c>
    </row>
    <row r="3" spans="1:20" ht="15" thickBot="1" x14ac:dyDescent="0.35"/>
    <row r="4" spans="1:20" x14ac:dyDescent="0.3">
      <c r="A4" s="4" t="s">
        <v>5</v>
      </c>
      <c r="B4" s="5"/>
      <c r="C4" s="6"/>
      <c r="D4" s="7"/>
      <c r="N4">
        <f>1/237</f>
        <v>4.2194092827004216E-3</v>
      </c>
    </row>
    <row r="5" spans="1:20" ht="15.6" x14ac:dyDescent="0.35">
      <c r="A5" s="8" t="s">
        <v>6</v>
      </c>
      <c r="B5" s="9"/>
      <c r="C5" s="10">
        <v>207</v>
      </c>
      <c r="D5" s="7"/>
      <c r="F5">
        <f>SQRT(2.3137058)</f>
        <v>1.5210870455039711</v>
      </c>
    </row>
    <row r="6" spans="1:20" x14ac:dyDescent="0.3">
      <c r="A6" s="8" t="s">
        <v>7</v>
      </c>
      <c r="B6" s="9"/>
      <c r="C6" s="10">
        <v>35.6</v>
      </c>
      <c r="D6" s="7"/>
    </row>
    <row r="7" spans="1:20" x14ac:dyDescent="0.3">
      <c r="A7" s="8" t="s">
        <v>8</v>
      </c>
      <c r="B7" s="9"/>
      <c r="C7">
        <v>12.5</v>
      </c>
      <c r="D7" s="7"/>
    </row>
    <row r="8" spans="1:20" ht="15" thickBot="1" x14ac:dyDescent="0.35">
      <c r="A8" s="11" t="s">
        <v>9</v>
      </c>
      <c r="B8" s="12"/>
      <c r="C8">
        <f>1/365</f>
        <v>2.7397260273972603E-3</v>
      </c>
      <c r="D8" s="7"/>
    </row>
    <row r="9" spans="1:20" x14ac:dyDescent="0.3">
      <c r="K9">
        <f ca="1">RAND()</f>
        <v>0.89579370275755266</v>
      </c>
    </row>
    <row r="10" spans="1:20" ht="15" thickBot="1" x14ac:dyDescent="0.35">
      <c r="B10" s="13"/>
      <c r="I10" s="14"/>
      <c r="J10" s="14"/>
    </row>
    <row r="11" spans="1:20" x14ac:dyDescent="0.3">
      <c r="A11" s="15" t="s">
        <v>10</v>
      </c>
      <c r="B11" s="16" t="s">
        <v>11</v>
      </c>
      <c r="C11" s="16" t="s">
        <v>12</v>
      </c>
      <c r="D11" s="16" t="s">
        <v>13</v>
      </c>
      <c r="E11" s="17" t="s">
        <v>50</v>
      </c>
      <c r="J11" t="s">
        <v>25</v>
      </c>
      <c r="M11" t="s">
        <v>14</v>
      </c>
      <c r="N11">
        <f ca="1">MAX(K12:K248)</f>
        <v>472.6747279692882</v>
      </c>
    </row>
    <row r="12" spans="1:20" ht="21" x14ac:dyDescent="0.4">
      <c r="A12" s="18">
        <v>0</v>
      </c>
      <c r="B12" s="19"/>
      <c r="C12" s="19"/>
      <c r="D12" s="19"/>
      <c r="E12" s="20">
        <v>207</v>
      </c>
      <c r="I12" s="21">
        <v>9</v>
      </c>
      <c r="J12" s="34">
        <v>207</v>
      </c>
      <c r="K12">
        <f>J12-E12</f>
        <v>0</v>
      </c>
      <c r="M12" t="s">
        <v>15</v>
      </c>
      <c r="N12">
        <f ca="1">MIN(K12:K248)</f>
        <v>-694.56472671420102</v>
      </c>
      <c r="O12" t="s">
        <v>16</v>
      </c>
      <c r="P12">
        <f ca="1">VAR(K12:K248)</f>
        <v>37651.289400528374</v>
      </c>
      <c r="S12" s="32">
        <v>43904</v>
      </c>
      <c r="T12" s="23">
        <v>9</v>
      </c>
    </row>
    <row r="13" spans="1:20" ht="21" x14ac:dyDescent="0.4">
      <c r="A13" s="18">
        <f>A12+$C$8</f>
        <v>2.7397260273972603E-3</v>
      </c>
      <c r="B13" s="19">
        <f>$C$7*$C$8*E12</f>
        <v>7.0890410958904102</v>
      </c>
      <c r="C13" s="19">
        <f t="shared" ref="C13:C27" ca="1" si="0">_xlfn.NORM.INV(RAND(),0,1)*SQRT($C$8)*$C$6*SQRT(E12)</f>
        <v>25.608069076024474</v>
      </c>
      <c r="D13" s="19">
        <f ca="1">C13+B13</f>
        <v>32.697110171914886</v>
      </c>
      <c r="E13" s="20">
        <f ca="1">D13+E12</f>
        <v>239.69711017191489</v>
      </c>
      <c r="F13">
        <f ca="1">E12+E13</f>
        <v>446.69711017191491</v>
      </c>
      <c r="G13">
        <f ca="1">INT(F13)</f>
        <v>446</v>
      </c>
      <c r="H13">
        <v>16</v>
      </c>
      <c r="I13">
        <v>17</v>
      </c>
      <c r="J13" s="34">
        <v>29</v>
      </c>
      <c r="K13">
        <f t="shared" ref="K13:K49" ca="1" si="1">J13-E13</f>
        <v>-210.69711017191489</v>
      </c>
      <c r="L13">
        <f ca="1">(J13-E13)/J13</f>
        <v>-7.2654175921349964</v>
      </c>
      <c r="N13">
        <f ca="1">IF(K12:K1248=0,1,0)</f>
        <v>0</v>
      </c>
      <c r="O13" t="s">
        <v>17</v>
      </c>
      <c r="P13">
        <f ca="1">AVERAGE(K12:K248)</f>
        <v>-193.02468817511416</v>
      </c>
      <c r="S13" s="1">
        <v>43905</v>
      </c>
      <c r="T13" s="23">
        <v>17</v>
      </c>
    </row>
    <row r="14" spans="1:20" ht="21" x14ac:dyDescent="0.4">
      <c r="A14" s="18">
        <f t="shared" ref="A14:A60" si="2">A13+$C$8</f>
        <v>5.4794520547945206E-3</v>
      </c>
      <c r="B14" s="19">
        <f>$C$7*$C$8*E12</f>
        <v>7.0890410958904102</v>
      </c>
      <c r="C14" s="19">
        <f t="shared" ca="1" si="0"/>
        <v>30.071168132496137</v>
      </c>
      <c r="D14" s="19">
        <f t="shared" ref="D14:D60" ca="1" si="3">C14+B14</f>
        <v>37.160209228386549</v>
      </c>
      <c r="E14" s="20">
        <f ca="1">D14+E13</f>
        <v>276.85731940030144</v>
      </c>
      <c r="F14">
        <f ca="1">F13+E14</f>
        <v>723.55442957221635</v>
      </c>
      <c r="G14">
        <f t="shared" ref="G14:G49" ca="1" si="4">INT(F14)</f>
        <v>723</v>
      </c>
      <c r="H14">
        <v>23</v>
      </c>
      <c r="I14">
        <v>27</v>
      </c>
      <c r="J14" s="34">
        <v>35</v>
      </c>
      <c r="K14">
        <f t="shared" ca="1" si="1"/>
        <v>-241.85731940030144</v>
      </c>
      <c r="L14">
        <f t="shared" ref="L14:L49" ca="1" si="5">(J14-E14)/J14</f>
        <v>-6.9102091257228979</v>
      </c>
      <c r="S14" s="1">
        <v>43906</v>
      </c>
      <c r="T14" s="23">
        <v>27</v>
      </c>
    </row>
    <row r="15" spans="1:20" ht="21" x14ac:dyDescent="0.4">
      <c r="A15" s="18">
        <f t="shared" si="2"/>
        <v>8.2191780821917818E-3</v>
      </c>
      <c r="B15" s="19">
        <f t="shared" ref="B15:B60" ca="1" si="6">$C$7*$C$8*E13</f>
        <v>8.2088051428737963</v>
      </c>
      <c r="C15" s="19">
        <f t="shared" ca="1" si="0"/>
        <v>-2.2395309655318583</v>
      </c>
      <c r="D15" s="19">
        <f t="shared" ca="1" si="3"/>
        <v>5.969274177341938</v>
      </c>
      <c r="E15" s="20">
        <f t="shared" ref="E15:E60" ca="1" si="7">D15+E14</f>
        <v>282.82659357764339</v>
      </c>
      <c r="F15">
        <f t="shared" ref="F15:F60" ca="1" si="8">F14+E15</f>
        <v>1006.3810231498597</v>
      </c>
      <c r="G15">
        <f t="shared" ca="1" si="4"/>
        <v>1006</v>
      </c>
      <c r="H15">
        <v>31</v>
      </c>
      <c r="I15">
        <v>43</v>
      </c>
      <c r="J15" s="34">
        <v>105</v>
      </c>
      <c r="K15">
        <f t="shared" ca="1" si="1"/>
        <v>-177.82659357764339</v>
      </c>
      <c r="L15">
        <f t="shared" ca="1" si="5"/>
        <v>-1.6935866055013657</v>
      </c>
      <c r="S15" s="1">
        <v>43907</v>
      </c>
      <c r="T15" s="23">
        <v>43</v>
      </c>
    </row>
    <row r="16" spans="1:20" ht="21" x14ac:dyDescent="0.4">
      <c r="A16" s="18">
        <f t="shared" si="2"/>
        <v>1.0958904109589041E-2</v>
      </c>
      <c r="B16" s="19">
        <f t="shared" ca="1" si="6"/>
        <v>9.4814150479555277</v>
      </c>
      <c r="C16" s="19">
        <f t="shared" ca="1" si="0"/>
        <v>-18.276282496692236</v>
      </c>
      <c r="D16" s="19">
        <f t="shared" ca="1" si="3"/>
        <v>-8.7948674487367082</v>
      </c>
      <c r="E16" s="20">
        <f t="shared" ca="1" si="7"/>
        <v>274.03172612890671</v>
      </c>
      <c r="F16">
        <f t="shared" ca="1" si="8"/>
        <v>1280.4127492787666</v>
      </c>
      <c r="G16">
        <f t="shared" ca="1" si="4"/>
        <v>1280</v>
      </c>
      <c r="H16">
        <v>40</v>
      </c>
      <c r="I16">
        <v>50</v>
      </c>
      <c r="J16" s="34">
        <v>124</v>
      </c>
      <c r="K16">
        <f t="shared" ca="1" si="1"/>
        <v>-150.03172612890671</v>
      </c>
      <c r="L16">
        <f t="shared" ca="1" si="5"/>
        <v>-1.2099332752331187</v>
      </c>
      <c r="S16" s="1">
        <v>43908</v>
      </c>
      <c r="T16" s="23">
        <v>50</v>
      </c>
    </row>
    <row r="17" spans="1:20" ht="21" x14ac:dyDescent="0.4">
      <c r="A17" s="18">
        <f t="shared" si="2"/>
        <v>1.3698630136986301E-2</v>
      </c>
      <c r="B17" s="19">
        <f t="shared" ca="1" si="6"/>
        <v>9.6858422458097042</v>
      </c>
      <c r="C17" s="19">
        <f t="shared" ca="1" si="0"/>
        <v>1.0457706872573154</v>
      </c>
      <c r="D17" s="19">
        <f t="shared" ca="1" si="3"/>
        <v>10.731612933067019</v>
      </c>
      <c r="E17" s="20">
        <f t="shared" ca="1" si="7"/>
        <v>284.76333906197374</v>
      </c>
      <c r="F17">
        <f t="shared" ca="1" si="8"/>
        <v>1565.1760883407403</v>
      </c>
      <c r="G17">
        <f t="shared" ca="1" si="4"/>
        <v>1565</v>
      </c>
      <c r="H17">
        <v>49</v>
      </c>
      <c r="I17">
        <v>59</v>
      </c>
      <c r="J17" s="34">
        <v>92</v>
      </c>
      <c r="K17">
        <f t="shared" ca="1" si="1"/>
        <v>-192.76333906197374</v>
      </c>
      <c r="L17">
        <f t="shared" ca="1" si="5"/>
        <v>-2.0952536854562362</v>
      </c>
      <c r="S17" s="1">
        <v>43909</v>
      </c>
      <c r="T17" s="23">
        <v>59</v>
      </c>
    </row>
    <row r="18" spans="1:20" ht="21" x14ac:dyDescent="0.4">
      <c r="A18" s="18">
        <f t="shared" si="2"/>
        <v>1.643835616438356E-2</v>
      </c>
      <c r="B18" s="19">
        <f t="shared" ca="1" si="6"/>
        <v>9.3846481550995442</v>
      </c>
      <c r="C18" s="19">
        <f t="shared" ca="1" si="0"/>
        <v>34.331726128505132</v>
      </c>
      <c r="D18" s="19">
        <f t="shared" ca="1" si="3"/>
        <v>43.716374283604679</v>
      </c>
      <c r="E18" s="20">
        <f t="shared" ca="1" si="7"/>
        <v>328.47971334557843</v>
      </c>
      <c r="F18">
        <f t="shared" ca="1" si="8"/>
        <v>1893.6558016863187</v>
      </c>
      <c r="G18">
        <f t="shared" ca="1" si="4"/>
        <v>1893</v>
      </c>
      <c r="H18">
        <v>58</v>
      </c>
      <c r="I18">
        <v>72</v>
      </c>
      <c r="J18" s="34">
        <v>194</v>
      </c>
      <c r="K18">
        <f t="shared" ca="1" si="1"/>
        <v>-134.47971334557843</v>
      </c>
      <c r="L18">
        <f t="shared" ca="1" si="5"/>
        <v>-0.6931943986885486</v>
      </c>
      <c r="S18" s="32">
        <v>43910</v>
      </c>
      <c r="T18" s="23">
        <v>72</v>
      </c>
    </row>
    <row r="19" spans="1:20" ht="21" x14ac:dyDescent="0.4">
      <c r="A19" s="18">
        <f t="shared" si="2"/>
        <v>1.9178082191780819E-2</v>
      </c>
      <c r="B19" s="19">
        <f t="shared" ca="1" si="6"/>
        <v>9.7521691459580033</v>
      </c>
      <c r="C19" s="19">
        <f t="shared" ca="1" si="0"/>
        <v>-41.467532557152552</v>
      </c>
      <c r="D19" s="19">
        <f t="shared" ca="1" si="3"/>
        <v>-31.715363411194549</v>
      </c>
      <c r="E19" s="20">
        <f t="shared" ca="1" si="7"/>
        <v>296.76434993438386</v>
      </c>
      <c r="F19">
        <f t="shared" ca="1" si="8"/>
        <v>2190.4201516207027</v>
      </c>
      <c r="G19">
        <f t="shared" ca="1" si="4"/>
        <v>2190</v>
      </c>
      <c r="H19">
        <v>68</v>
      </c>
      <c r="I19">
        <v>76</v>
      </c>
      <c r="J19" s="34">
        <v>132</v>
      </c>
      <c r="K19">
        <f t="shared" ca="1" si="1"/>
        <v>-164.76434993438386</v>
      </c>
      <c r="L19">
        <f t="shared" ca="1" si="5"/>
        <v>-1.2482147722301808</v>
      </c>
      <c r="S19" s="1">
        <v>43911</v>
      </c>
      <c r="T19" s="23">
        <v>76</v>
      </c>
    </row>
    <row r="20" spans="1:20" ht="21" x14ac:dyDescent="0.4">
      <c r="A20" s="18">
        <f t="shared" si="2"/>
        <v>2.1917808219178079E-2</v>
      </c>
      <c r="B20" s="19">
        <f t="shared" ca="1" si="6"/>
        <v>11.249305251560905</v>
      </c>
      <c r="C20" s="19">
        <f t="shared" ca="1" si="0"/>
        <v>-36.451606483816825</v>
      </c>
      <c r="D20" s="19">
        <f t="shared" ca="1" si="3"/>
        <v>-25.20230123225592</v>
      </c>
      <c r="E20" s="20">
        <f t="shared" ca="1" si="7"/>
        <v>271.56204870212792</v>
      </c>
      <c r="F20">
        <f t="shared" ca="1" si="8"/>
        <v>2461.9822003228305</v>
      </c>
      <c r="G20">
        <f t="shared" ca="1" si="4"/>
        <v>2461</v>
      </c>
      <c r="H20">
        <v>79</v>
      </c>
      <c r="I20">
        <v>81</v>
      </c>
      <c r="J20" s="34">
        <v>74</v>
      </c>
      <c r="K20">
        <f t="shared" ca="1" si="1"/>
        <v>-197.56204870212792</v>
      </c>
      <c r="L20">
        <f t="shared" ca="1" si="5"/>
        <v>-2.6697574148936205</v>
      </c>
      <c r="S20" s="1">
        <v>43912</v>
      </c>
      <c r="T20" s="23">
        <v>81</v>
      </c>
    </row>
    <row r="21" spans="1:20" ht="21" x14ac:dyDescent="0.4">
      <c r="A21" s="18">
        <f t="shared" si="2"/>
        <v>2.4657534246575338E-2</v>
      </c>
      <c r="B21" s="19">
        <f t="shared" ca="1" si="6"/>
        <v>10.163162668985748</v>
      </c>
      <c r="C21" s="19">
        <f t="shared" ca="1" si="0"/>
        <v>-29.343507827648775</v>
      </c>
      <c r="D21" s="19">
        <f t="shared" ca="1" si="3"/>
        <v>-19.180345158663027</v>
      </c>
      <c r="E21" s="20">
        <f t="shared" ca="1" si="7"/>
        <v>252.38170354346491</v>
      </c>
      <c r="F21">
        <f t="shared" ca="1" si="8"/>
        <v>2714.3639038662955</v>
      </c>
      <c r="G21">
        <f t="shared" ca="1" si="4"/>
        <v>2714</v>
      </c>
      <c r="H21">
        <v>91</v>
      </c>
      <c r="I21">
        <v>96</v>
      </c>
      <c r="J21" s="34">
        <v>110</v>
      </c>
      <c r="K21">
        <f t="shared" ca="1" si="1"/>
        <v>-142.38170354346491</v>
      </c>
      <c r="L21">
        <f t="shared" ca="1" si="5"/>
        <v>-1.2943791231224082</v>
      </c>
      <c r="S21" s="1">
        <v>43913</v>
      </c>
      <c r="T21" s="23">
        <v>96</v>
      </c>
    </row>
    <row r="22" spans="1:20" ht="21" x14ac:dyDescent="0.4">
      <c r="A22" s="18">
        <f t="shared" si="2"/>
        <v>2.7397260273972598E-2</v>
      </c>
      <c r="B22" s="19">
        <f t="shared" ca="1" si="6"/>
        <v>9.300070161031778</v>
      </c>
      <c r="C22" s="19">
        <f t="shared" ca="1" si="0"/>
        <v>47.226585511876138</v>
      </c>
      <c r="D22" s="19">
        <f t="shared" ca="1" si="3"/>
        <v>56.526655672907914</v>
      </c>
      <c r="E22" s="20">
        <f t="shared" ca="1" si="7"/>
        <v>308.90835921637284</v>
      </c>
      <c r="F22">
        <f t="shared" ca="1" si="8"/>
        <v>3023.2722630826684</v>
      </c>
      <c r="G22">
        <f t="shared" ca="1" si="4"/>
        <v>3023</v>
      </c>
      <c r="H22">
        <v>104</v>
      </c>
      <c r="I22">
        <v>101</v>
      </c>
      <c r="J22" s="34">
        <v>121</v>
      </c>
      <c r="K22">
        <f t="shared" ca="1" si="1"/>
        <v>-187.90835921637284</v>
      </c>
      <c r="L22">
        <f t="shared" ca="1" si="5"/>
        <v>-1.5529616464163045</v>
      </c>
      <c r="S22" s="1">
        <v>43914</v>
      </c>
      <c r="T22" s="23">
        <v>101</v>
      </c>
    </row>
    <row r="23" spans="1:20" ht="21" x14ac:dyDescent="0.4">
      <c r="A23" s="18">
        <f t="shared" si="2"/>
        <v>3.0136986301369857E-2</v>
      </c>
      <c r="B23" s="19">
        <f t="shared" ca="1" si="6"/>
        <v>8.6432090254611271</v>
      </c>
      <c r="C23" s="19">
        <f t="shared" ca="1" si="0"/>
        <v>21.616695136754238</v>
      </c>
      <c r="D23" s="19">
        <f t="shared" ca="1" si="3"/>
        <v>30.259904162215363</v>
      </c>
      <c r="E23" s="20">
        <f t="shared" ca="1" si="7"/>
        <v>339.16826337858822</v>
      </c>
      <c r="F23">
        <f t="shared" ca="1" si="8"/>
        <v>3362.4405264612565</v>
      </c>
      <c r="G23">
        <f t="shared" ca="1" si="4"/>
        <v>3362</v>
      </c>
      <c r="H23">
        <v>117</v>
      </c>
      <c r="I23">
        <v>101</v>
      </c>
      <c r="J23" s="34">
        <v>63</v>
      </c>
      <c r="K23">
        <f t="shared" ca="1" si="1"/>
        <v>-276.16826337858822</v>
      </c>
      <c r="L23">
        <f t="shared" ca="1" si="5"/>
        <v>-4.383623228231559</v>
      </c>
      <c r="S23" s="1">
        <v>43915</v>
      </c>
      <c r="T23" s="23">
        <v>101</v>
      </c>
    </row>
    <row r="24" spans="1:20" ht="21" x14ac:dyDescent="0.4">
      <c r="A24" s="18">
        <f t="shared" si="2"/>
        <v>3.287671232876712E-2</v>
      </c>
      <c r="B24" s="19">
        <f t="shared" ca="1" si="6"/>
        <v>10.579053397820987</v>
      </c>
      <c r="C24" s="19">
        <f t="shared" ca="1" si="0"/>
        <v>49.29769150815342</v>
      </c>
      <c r="D24" s="19">
        <f t="shared" ca="1" si="3"/>
        <v>59.876744905974405</v>
      </c>
      <c r="E24" s="20">
        <f t="shared" ca="1" si="7"/>
        <v>399.04500828456264</v>
      </c>
      <c r="F24">
        <f t="shared" ca="1" si="8"/>
        <v>3761.4855347458192</v>
      </c>
      <c r="G24">
        <f t="shared" ca="1" si="4"/>
        <v>3761</v>
      </c>
      <c r="H24">
        <v>128</v>
      </c>
      <c r="I24">
        <v>105</v>
      </c>
      <c r="J24" s="34">
        <v>87</v>
      </c>
      <c r="K24">
        <f t="shared" ca="1" si="1"/>
        <v>-312.04500828456264</v>
      </c>
      <c r="L24">
        <f t="shared" ca="1" si="5"/>
        <v>-3.5867242331558926</v>
      </c>
      <c r="S24" s="1">
        <v>43916</v>
      </c>
      <c r="T24" s="23">
        <v>105</v>
      </c>
    </row>
    <row r="25" spans="1:20" ht="21" x14ac:dyDescent="0.4">
      <c r="A25" s="18">
        <f t="shared" si="2"/>
        <v>3.5616438356164383E-2</v>
      </c>
      <c r="B25" s="19">
        <f t="shared" ca="1" si="6"/>
        <v>11.615351485568089</v>
      </c>
      <c r="C25" s="19">
        <f t="shared" ca="1" si="0"/>
        <v>-13.606754189285011</v>
      </c>
      <c r="D25" s="19">
        <f t="shared" ca="1" si="3"/>
        <v>-1.991402703716922</v>
      </c>
      <c r="E25" s="20">
        <f t="shared" ca="1" si="7"/>
        <v>397.05360558084573</v>
      </c>
      <c r="F25">
        <f t="shared" ca="1" si="8"/>
        <v>4158.5391403266649</v>
      </c>
      <c r="G25">
        <f t="shared" ca="1" si="4"/>
        <v>4158</v>
      </c>
      <c r="H25">
        <v>138</v>
      </c>
      <c r="I25">
        <v>105</v>
      </c>
      <c r="J25" s="34">
        <v>186</v>
      </c>
      <c r="K25">
        <f t="shared" ca="1" si="1"/>
        <v>-211.05360558084573</v>
      </c>
      <c r="L25">
        <f t="shared" ca="1" si="5"/>
        <v>-1.1346968041980954</v>
      </c>
      <c r="S25" s="1">
        <v>43917</v>
      </c>
      <c r="T25" s="23">
        <v>105</v>
      </c>
    </row>
    <row r="26" spans="1:20" ht="21" x14ac:dyDescent="0.4">
      <c r="A26" s="18">
        <f t="shared" si="2"/>
        <v>3.8356164383561646E-2</v>
      </c>
      <c r="B26" s="19">
        <f t="shared" ca="1" si="6"/>
        <v>13.665924941252145</v>
      </c>
      <c r="C26" s="19">
        <f t="shared" ca="1" si="0"/>
        <v>20.358353604885576</v>
      </c>
      <c r="D26" s="19">
        <f t="shared" ca="1" si="3"/>
        <v>34.024278546137722</v>
      </c>
      <c r="E26" s="20">
        <f t="shared" ca="1" si="7"/>
        <v>431.07788412698346</v>
      </c>
      <c r="F26">
        <f t="shared" ca="1" si="8"/>
        <v>4589.6170244536479</v>
      </c>
      <c r="G26">
        <f t="shared" ca="1" si="4"/>
        <v>4589</v>
      </c>
      <c r="H26">
        <v>150</v>
      </c>
      <c r="I26">
        <v>112</v>
      </c>
      <c r="J26" s="34">
        <v>166</v>
      </c>
      <c r="K26">
        <f t="shared" ca="1" si="1"/>
        <v>-265.07788412698346</v>
      </c>
      <c r="L26">
        <f t="shared" ca="1" si="5"/>
        <v>-1.5968547236565269</v>
      </c>
      <c r="S26" s="1">
        <v>43918</v>
      </c>
      <c r="T26" s="23">
        <v>112</v>
      </c>
    </row>
    <row r="27" spans="1:20" ht="21" x14ac:dyDescent="0.4">
      <c r="A27" s="18">
        <f t="shared" si="2"/>
        <v>4.1095890410958909E-2</v>
      </c>
      <c r="B27" s="19">
        <f t="shared" ca="1" si="6"/>
        <v>13.597726218522114</v>
      </c>
      <c r="C27" s="19">
        <f t="shared" ca="1" si="0"/>
        <v>-43.172506226100644</v>
      </c>
      <c r="D27" s="19">
        <f t="shared" ca="1" si="3"/>
        <v>-29.574780007578532</v>
      </c>
      <c r="E27" s="20">
        <f t="shared" ca="1" si="7"/>
        <v>401.50310411940495</v>
      </c>
      <c r="F27">
        <f t="shared" ca="1" si="8"/>
        <v>4991.1201285730531</v>
      </c>
      <c r="G27">
        <f t="shared" ca="1" si="4"/>
        <v>4991</v>
      </c>
      <c r="H27">
        <v>162</v>
      </c>
      <c r="I27">
        <v>116</v>
      </c>
      <c r="J27" s="34">
        <v>309</v>
      </c>
      <c r="K27">
        <f t="shared" ca="1" si="1"/>
        <v>-92.503104119404952</v>
      </c>
      <c r="L27">
        <f t="shared" ca="1" si="5"/>
        <v>-0.29936279650292863</v>
      </c>
      <c r="S27" s="1">
        <v>43919</v>
      </c>
      <c r="T27" s="23">
        <v>116</v>
      </c>
    </row>
    <row r="28" spans="1:20" ht="21" x14ac:dyDescent="0.4">
      <c r="A28" s="18">
        <f t="shared" si="2"/>
        <v>4.3835616438356172E-2</v>
      </c>
      <c r="B28" s="19">
        <f t="shared" ca="1" si="6"/>
        <v>14.76294123722546</v>
      </c>
      <c r="C28" s="19">
        <f t="shared" ref="C28:C60" ca="1" si="9">_xlfn.NORM.INV(RAND(),0,1)*SQRT($C$8)*$C$6*SQRT(E27)</f>
        <v>-22.940773325918602</v>
      </c>
      <c r="D28" s="19">
        <f t="shared" ca="1" si="3"/>
        <v>-8.1778320886931422</v>
      </c>
      <c r="E28" s="20">
        <f t="shared" ca="1" si="7"/>
        <v>393.3252720307118</v>
      </c>
      <c r="F28">
        <f t="shared" ca="1" si="8"/>
        <v>5384.4454006037649</v>
      </c>
      <c r="G28">
        <f t="shared" ca="1" si="4"/>
        <v>5384</v>
      </c>
      <c r="H28">
        <v>175</v>
      </c>
      <c r="I28">
        <v>121</v>
      </c>
      <c r="J28" s="34">
        <v>866</v>
      </c>
      <c r="K28">
        <f t="shared" ca="1" si="1"/>
        <v>472.6747279692882</v>
      </c>
      <c r="L28">
        <f t="shared" ca="1" si="5"/>
        <v>0.54581377363659145</v>
      </c>
      <c r="S28" s="1">
        <v>43920</v>
      </c>
      <c r="T28" s="23">
        <v>121</v>
      </c>
    </row>
    <row r="29" spans="1:20" ht="21" x14ac:dyDescent="0.4">
      <c r="A29" s="18">
        <f t="shared" si="2"/>
        <v>4.6575342465753435E-2</v>
      </c>
      <c r="B29" s="19">
        <f t="shared" ca="1" si="6"/>
        <v>13.750106305459074</v>
      </c>
      <c r="C29" s="19">
        <f t="shared" ca="1" si="9"/>
        <v>46.914304766901431</v>
      </c>
      <c r="D29" s="19">
        <f t="shared" ca="1" si="3"/>
        <v>60.664411072360508</v>
      </c>
      <c r="E29" s="20">
        <f t="shared" ca="1" si="7"/>
        <v>453.98968310307231</v>
      </c>
      <c r="F29">
        <f t="shared" ca="1" si="8"/>
        <v>5838.4350837068368</v>
      </c>
      <c r="G29">
        <f t="shared" ca="1" si="4"/>
        <v>5838</v>
      </c>
      <c r="H29">
        <v>188</v>
      </c>
      <c r="I29">
        <v>142</v>
      </c>
      <c r="J29" s="34">
        <v>368</v>
      </c>
      <c r="K29">
        <f t="shared" ca="1" si="1"/>
        <v>-85.989683103072309</v>
      </c>
      <c r="L29">
        <f t="shared" ca="1" si="5"/>
        <v>-0.2336676171279139</v>
      </c>
      <c r="S29" s="1">
        <v>43921</v>
      </c>
      <c r="T29" s="23">
        <v>142</v>
      </c>
    </row>
    <row r="30" spans="1:20" ht="21" x14ac:dyDescent="0.4">
      <c r="A30" s="18">
        <f t="shared" si="2"/>
        <v>4.9315068493150697E-2</v>
      </c>
      <c r="B30" s="19">
        <f t="shared" ca="1" si="6"/>
        <v>13.47004356269561</v>
      </c>
      <c r="C30" s="19">
        <f t="shared" ca="1" si="9"/>
        <v>-50.892973004818209</v>
      </c>
      <c r="D30" s="19">
        <f t="shared" ca="1" si="3"/>
        <v>-37.422929442122602</v>
      </c>
      <c r="E30" s="20">
        <f t="shared" ca="1" si="7"/>
        <v>416.5667536609497</v>
      </c>
      <c r="F30">
        <f t="shared" ca="1" si="8"/>
        <v>6255.0018373677867</v>
      </c>
      <c r="G30">
        <f t="shared" ca="1" si="4"/>
        <v>6255</v>
      </c>
      <c r="H30">
        <v>203</v>
      </c>
      <c r="I30">
        <v>145</v>
      </c>
      <c r="J30" s="34">
        <v>351</v>
      </c>
      <c r="K30">
        <f t="shared" ca="1" si="1"/>
        <v>-65.566753660949701</v>
      </c>
      <c r="L30">
        <f t="shared" ca="1" si="5"/>
        <v>-0.18679986797991369</v>
      </c>
      <c r="S30" s="1">
        <v>43922</v>
      </c>
      <c r="T30" s="23">
        <v>145</v>
      </c>
    </row>
    <row r="31" spans="1:20" ht="21" x14ac:dyDescent="0.4">
      <c r="A31" s="18">
        <f t="shared" si="2"/>
        <v>5.205479452054796E-2</v>
      </c>
      <c r="B31" s="19">
        <f t="shared" ca="1" si="6"/>
        <v>15.547591887091517</v>
      </c>
      <c r="C31" s="19">
        <f t="shared" ca="1" si="9"/>
        <v>29.712114857866862</v>
      </c>
      <c r="D31" s="19">
        <f t="shared" ca="1" si="3"/>
        <v>45.259706744958379</v>
      </c>
      <c r="E31" s="20">
        <f t="shared" ca="1" si="7"/>
        <v>461.82646040590805</v>
      </c>
      <c r="F31">
        <f t="shared" ca="1" si="8"/>
        <v>6716.8282977736944</v>
      </c>
      <c r="G31">
        <f t="shared" ca="1" si="4"/>
        <v>6716</v>
      </c>
      <c r="H31">
        <v>217</v>
      </c>
      <c r="I31">
        <v>150</v>
      </c>
      <c r="J31" s="34">
        <v>541</v>
      </c>
      <c r="K31">
        <f t="shared" ca="1" si="1"/>
        <v>79.173539594091949</v>
      </c>
      <c r="L31">
        <f t="shared" ca="1" si="5"/>
        <v>0.14634665359351562</v>
      </c>
      <c r="S31" s="1">
        <v>43923</v>
      </c>
      <c r="T31" s="23">
        <v>150</v>
      </c>
    </row>
    <row r="32" spans="1:20" ht="21" x14ac:dyDescent="0.4">
      <c r="A32" s="18">
        <f t="shared" si="2"/>
        <v>5.4794520547945223E-2</v>
      </c>
      <c r="B32" s="19">
        <f t="shared" ca="1" si="6"/>
        <v>14.265984714416085</v>
      </c>
      <c r="C32" s="19">
        <f t="shared" ca="1" si="9"/>
        <v>-37.16142561760234</v>
      </c>
      <c r="D32" s="19">
        <f t="shared" ca="1" si="3"/>
        <v>-22.895440903186255</v>
      </c>
      <c r="E32" s="20">
        <f t="shared" ca="1" si="7"/>
        <v>438.93101950272182</v>
      </c>
      <c r="F32">
        <f t="shared" ca="1" si="8"/>
        <v>7155.7593172764164</v>
      </c>
      <c r="G32">
        <f t="shared" ca="1" si="4"/>
        <v>7155</v>
      </c>
      <c r="H32">
        <v>230</v>
      </c>
      <c r="I32">
        <v>158</v>
      </c>
      <c r="J32" s="34">
        <v>457</v>
      </c>
      <c r="K32">
        <f t="shared" ca="1" si="1"/>
        <v>18.068980497278176</v>
      </c>
      <c r="L32">
        <f t="shared" ca="1" si="5"/>
        <v>3.95382505410901E-2</v>
      </c>
      <c r="S32" s="1">
        <v>43924</v>
      </c>
      <c r="T32" s="23">
        <v>158</v>
      </c>
    </row>
    <row r="33" spans="1:20" ht="21" x14ac:dyDescent="0.4">
      <c r="A33" s="18">
        <f t="shared" si="2"/>
        <v>5.7534246575342486E-2</v>
      </c>
      <c r="B33" s="19">
        <f t="shared" ca="1" si="6"/>
        <v>15.815974671435207</v>
      </c>
      <c r="C33" s="19">
        <f t="shared" ca="1" si="9"/>
        <v>40.944001517982379</v>
      </c>
      <c r="D33" s="19">
        <f t="shared" ca="1" si="3"/>
        <v>56.759976189417586</v>
      </c>
      <c r="E33" s="20">
        <f t="shared" ca="1" si="7"/>
        <v>495.69099569213938</v>
      </c>
      <c r="F33">
        <f t="shared" ca="1" si="8"/>
        <v>7651.4503129685554</v>
      </c>
      <c r="G33">
        <f t="shared" ca="1" si="4"/>
        <v>7651</v>
      </c>
      <c r="H33">
        <v>243</v>
      </c>
      <c r="I33">
        <v>165</v>
      </c>
      <c r="J33" s="34">
        <v>335</v>
      </c>
      <c r="K33">
        <f t="shared" ca="1" si="1"/>
        <v>-160.69099569213938</v>
      </c>
      <c r="L33">
        <f t="shared" ca="1" si="5"/>
        <v>-0.47967461400638622</v>
      </c>
      <c r="S33" s="1">
        <v>43925</v>
      </c>
      <c r="T33" s="23">
        <v>165</v>
      </c>
    </row>
    <row r="34" spans="1:20" ht="21" x14ac:dyDescent="0.4">
      <c r="A34" s="18">
        <f t="shared" si="2"/>
        <v>6.0273972602739749E-2</v>
      </c>
      <c r="B34" s="19">
        <f t="shared" ca="1" si="6"/>
        <v>15.031884229545268</v>
      </c>
      <c r="C34" s="19">
        <f t="shared" ca="1" si="9"/>
        <v>-11.538636219019974</v>
      </c>
      <c r="D34" s="19">
        <f t="shared" ca="1" si="3"/>
        <v>3.4932480105252939</v>
      </c>
      <c r="E34" s="20">
        <f t="shared" ca="1" si="7"/>
        <v>499.18424370266467</v>
      </c>
      <c r="F34">
        <f t="shared" ca="1" si="8"/>
        <v>8150.6345566712198</v>
      </c>
      <c r="G34">
        <f t="shared" ca="1" si="4"/>
        <v>8150</v>
      </c>
      <c r="H34">
        <v>255</v>
      </c>
      <c r="I34">
        <v>175</v>
      </c>
      <c r="J34" s="34">
        <v>586</v>
      </c>
      <c r="K34">
        <f t="shared" ca="1" si="1"/>
        <v>86.815756297335327</v>
      </c>
      <c r="L34">
        <f t="shared" ca="1" si="5"/>
        <v>0.14814975477360978</v>
      </c>
      <c r="S34" s="1">
        <v>43926</v>
      </c>
      <c r="T34" s="23">
        <v>175</v>
      </c>
    </row>
    <row r="35" spans="1:20" ht="21" x14ac:dyDescent="0.4">
      <c r="A35" s="18">
        <f t="shared" si="2"/>
        <v>6.3013698630137005E-2</v>
      </c>
      <c r="B35" s="19">
        <f t="shared" ca="1" si="6"/>
        <v>16.975719030552717</v>
      </c>
      <c r="C35" s="19">
        <f t="shared" ca="1" si="9"/>
        <v>10.711279677871833</v>
      </c>
      <c r="D35" s="19">
        <f t="shared" ca="1" si="3"/>
        <v>27.68699870842455</v>
      </c>
      <c r="E35" s="20">
        <f t="shared" ca="1" si="7"/>
        <v>526.87124241108927</v>
      </c>
      <c r="F35">
        <f t="shared" ca="1" si="8"/>
        <v>8677.5057990823097</v>
      </c>
      <c r="G35">
        <f t="shared" ca="1" si="4"/>
        <v>8677</v>
      </c>
      <c r="H35">
        <v>267</v>
      </c>
      <c r="I35">
        <v>177</v>
      </c>
      <c r="J35" s="34">
        <v>633</v>
      </c>
      <c r="K35">
        <f t="shared" ca="1" si="1"/>
        <v>106.12875758891073</v>
      </c>
      <c r="L35">
        <f t="shared" ca="1" si="5"/>
        <v>0.16765996459543558</v>
      </c>
      <c r="S35" s="1">
        <v>43927</v>
      </c>
      <c r="T35" s="23">
        <v>177</v>
      </c>
    </row>
    <row r="36" spans="1:20" ht="21" x14ac:dyDescent="0.4">
      <c r="A36" s="18">
        <f t="shared" si="2"/>
        <v>6.5753424657534268E-2</v>
      </c>
      <c r="B36" s="19">
        <f t="shared" ca="1" si="6"/>
        <v>17.095350811735091</v>
      </c>
      <c r="C36" s="19">
        <f t="shared" ca="1" si="9"/>
        <v>24.012431414522997</v>
      </c>
      <c r="D36" s="19">
        <f t="shared" ca="1" si="3"/>
        <v>41.107782226258088</v>
      </c>
      <c r="E36" s="20">
        <f t="shared" ca="1" si="7"/>
        <v>567.97902463734738</v>
      </c>
      <c r="F36">
        <f t="shared" ca="1" si="8"/>
        <v>9245.4848237196566</v>
      </c>
      <c r="G36">
        <f t="shared" ca="1" si="4"/>
        <v>9245</v>
      </c>
      <c r="H36">
        <v>280</v>
      </c>
      <c r="I36">
        <v>184</v>
      </c>
      <c r="J36" s="34">
        <v>239</v>
      </c>
      <c r="K36">
        <f t="shared" ca="1" si="1"/>
        <v>-328.97902463734738</v>
      </c>
      <c r="L36">
        <f t="shared" ca="1" si="5"/>
        <v>-1.3764812746332526</v>
      </c>
      <c r="S36" s="1">
        <v>43928</v>
      </c>
      <c r="T36" s="23">
        <v>184</v>
      </c>
    </row>
    <row r="37" spans="1:20" ht="21" x14ac:dyDescent="0.4">
      <c r="A37" s="18">
        <f t="shared" si="2"/>
        <v>6.8493150684931531E-2</v>
      </c>
      <c r="B37" s="19">
        <f t="shared" ca="1" si="6"/>
        <v>18.043535699009905</v>
      </c>
      <c r="C37" s="19">
        <f t="shared" ca="1" si="9"/>
        <v>-14.879839870388029</v>
      </c>
      <c r="D37" s="19">
        <f t="shared" ca="1" si="3"/>
        <v>3.1636958286218757</v>
      </c>
      <c r="E37" s="20">
        <f t="shared" ca="1" si="7"/>
        <v>571.14272046596921</v>
      </c>
      <c r="F37">
        <f t="shared" ca="1" si="8"/>
        <v>9816.6275441856251</v>
      </c>
      <c r="G37">
        <f t="shared" ca="1" si="4"/>
        <v>9816</v>
      </c>
      <c r="H37">
        <v>294</v>
      </c>
      <c r="I37">
        <v>188</v>
      </c>
      <c r="J37" s="34">
        <v>397</v>
      </c>
      <c r="K37">
        <f t="shared" ca="1" si="1"/>
        <v>-174.14272046596921</v>
      </c>
      <c r="L37">
        <f t="shared" ca="1" si="5"/>
        <v>-0.43864665104778139</v>
      </c>
      <c r="S37" s="1">
        <v>43929</v>
      </c>
      <c r="T37" s="23">
        <v>188</v>
      </c>
    </row>
    <row r="38" spans="1:20" ht="21" x14ac:dyDescent="0.4">
      <c r="A38" s="18">
        <f t="shared" si="2"/>
        <v>7.1232876712328794E-2</v>
      </c>
      <c r="B38" s="19">
        <f t="shared" ca="1" si="6"/>
        <v>19.451336460183128</v>
      </c>
      <c r="C38" s="19">
        <f t="shared" ca="1" si="9"/>
        <v>-6.3275536725745098</v>
      </c>
      <c r="D38" s="19">
        <f t="shared" ca="1" si="3"/>
        <v>13.123782787608619</v>
      </c>
      <c r="E38" s="20">
        <f t="shared" ca="1" si="7"/>
        <v>584.26650325357787</v>
      </c>
      <c r="F38">
        <f t="shared" ca="1" si="8"/>
        <v>10400.894047439204</v>
      </c>
      <c r="G38">
        <f t="shared" ca="1" si="4"/>
        <v>10400</v>
      </c>
      <c r="H38">
        <v>307</v>
      </c>
      <c r="I38">
        <v>189</v>
      </c>
      <c r="J38" s="34">
        <v>275</v>
      </c>
      <c r="K38">
        <f t="shared" ca="1" si="1"/>
        <v>-309.26650325357787</v>
      </c>
      <c r="L38">
        <f t="shared" ca="1" si="5"/>
        <v>-1.1246054663766467</v>
      </c>
      <c r="S38" s="1">
        <v>43930</v>
      </c>
      <c r="T38" s="23">
        <v>189</v>
      </c>
    </row>
    <row r="39" spans="1:20" ht="21" x14ac:dyDescent="0.4">
      <c r="A39" s="18">
        <f t="shared" si="2"/>
        <v>7.3972602739726057E-2</v>
      </c>
      <c r="B39" s="19">
        <f t="shared" ca="1" si="6"/>
        <v>19.559682207738671</v>
      </c>
      <c r="C39" s="19">
        <f t="shared" ca="1" si="9"/>
        <v>78.438654093211696</v>
      </c>
      <c r="D39" s="19">
        <f t="shared" ca="1" si="3"/>
        <v>97.998336300950371</v>
      </c>
      <c r="E39" s="20">
        <f t="shared" ca="1" si="7"/>
        <v>682.26483955452818</v>
      </c>
      <c r="F39">
        <f t="shared" ca="1" si="8"/>
        <v>11083.158886993731</v>
      </c>
      <c r="G39">
        <f t="shared" ca="1" si="4"/>
        <v>11083</v>
      </c>
      <c r="H39">
        <v>319</v>
      </c>
      <c r="I39">
        <v>189</v>
      </c>
      <c r="J39" s="34">
        <v>409</v>
      </c>
      <c r="K39">
        <f t="shared" ca="1" si="1"/>
        <v>-273.26483955452818</v>
      </c>
      <c r="L39">
        <f t="shared" ca="1" si="5"/>
        <v>-0.6681291920648611</v>
      </c>
      <c r="S39" s="1">
        <v>43931</v>
      </c>
      <c r="T39" s="23">
        <v>189</v>
      </c>
    </row>
    <row r="40" spans="1:20" ht="21" x14ac:dyDescent="0.4">
      <c r="A40" s="18">
        <f t="shared" si="2"/>
        <v>7.6712328767123319E-2</v>
      </c>
      <c r="B40" s="19">
        <f t="shared" ca="1" si="6"/>
        <v>20.009126823752666</v>
      </c>
      <c r="C40" s="19">
        <f t="shared" ca="1" si="9"/>
        <v>37.34252715039748</v>
      </c>
      <c r="D40" s="19">
        <f t="shared" ca="1" si="3"/>
        <v>57.351653974150146</v>
      </c>
      <c r="E40" s="20">
        <f t="shared" ca="1" si="7"/>
        <v>739.61649352867835</v>
      </c>
      <c r="F40">
        <f t="shared" ca="1" si="8"/>
        <v>11822.775380522409</v>
      </c>
      <c r="G40">
        <f t="shared" ca="1" si="4"/>
        <v>11822</v>
      </c>
      <c r="H40">
        <v>334</v>
      </c>
      <c r="I40">
        <v>197</v>
      </c>
      <c r="J40" s="34">
        <v>443</v>
      </c>
      <c r="K40">
        <f t="shared" ca="1" si="1"/>
        <v>-296.61649352867835</v>
      </c>
      <c r="L40">
        <f t="shared" ca="1" si="5"/>
        <v>-0.66956319080965765</v>
      </c>
      <c r="S40" s="1">
        <v>43932</v>
      </c>
      <c r="T40" s="23">
        <v>197</v>
      </c>
    </row>
    <row r="41" spans="1:20" ht="21" x14ac:dyDescent="0.4">
      <c r="A41" s="18">
        <f t="shared" si="2"/>
        <v>7.9452054794520582E-2</v>
      </c>
      <c r="B41" s="19">
        <f t="shared" ca="1" si="6"/>
        <v>23.365234231319455</v>
      </c>
      <c r="C41" s="19">
        <f t="shared" ref="C41:C57" ca="1" si="10">_xlfn.NORM.INV(RAND(),0,1)*SQRT($C$8)*$C$6*SQRT(E40)</f>
        <v>-33.214592764405062</v>
      </c>
      <c r="D41" s="19">
        <f t="shared" ca="1" si="3"/>
        <v>-9.8493585330856064</v>
      </c>
      <c r="E41" s="20">
        <f t="shared" ca="1" si="7"/>
        <v>729.76713499559276</v>
      </c>
      <c r="F41">
        <f t="shared" ca="1" si="8"/>
        <v>12552.542515518002</v>
      </c>
      <c r="G41">
        <f t="shared" ca="1" si="4"/>
        <v>12552</v>
      </c>
      <c r="H41">
        <v>350</v>
      </c>
      <c r="I41">
        <v>209</v>
      </c>
      <c r="J41" s="34">
        <v>383</v>
      </c>
      <c r="K41">
        <f t="shared" ca="1" si="1"/>
        <v>-346.76713499559276</v>
      </c>
      <c r="L41">
        <f t="shared" ca="1" si="5"/>
        <v>-0.90539721930964168</v>
      </c>
      <c r="S41" s="1">
        <v>43933</v>
      </c>
      <c r="T41" s="23">
        <v>209</v>
      </c>
    </row>
    <row r="42" spans="1:20" ht="21" x14ac:dyDescent="0.4">
      <c r="A42" s="18">
        <f t="shared" si="2"/>
        <v>8.2191780821917845E-2</v>
      </c>
      <c r="B42" s="19">
        <f t="shared" ca="1" si="6"/>
        <v>25.329331970160215</v>
      </c>
      <c r="C42" s="19">
        <f t="shared" ca="1" si="10"/>
        <v>-55.109856925195139</v>
      </c>
      <c r="D42" s="19">
        <f t="shared" ca="1" si="3"/>
        <v>-29.780524955034924</v>
      </c>
      <c r="E42" s="20">
        <f t="shared" ca="1" si="7"/>
        <v>699.98661004055782</v>
      </c>
      <c r="F42">
        <f t="shared" ca="1" si="8"/>
        <v>13252.52912555856</v>
      </c>
      <c r="G42">
        <f t="shared" ca="1" si="4"/>
        <v>13252</v>
      </c>
      <c r="H42">
        <v>367</v>
      </c>
      <c r="I42">
        <v>216</v>
      </c>
      <c r="J42" s="34">
        <v>400</v>
      </c>
      <c r="K42">
        <f t="shared" ca="1" si="1"/>
        <v>-299.98661004055782</v>
      </c>
      <c r="L42">
        <f t="shared" ca="1" si="5"/>
        <v>-0.7499665251013945</v>
      </c>
      <c r="S42" s="1">
        <v>43934</v>
      </c>
      <c r="T42" s="23">
        <v>216</v>
      </c>
    </row>
    <row r="43" spans="1:20" ht="21" x14ac:dyDescent="0.4">
      <c r="A43" s="18">
        <f t="shared" si="2"/>
        <v>8.4931506849315108E-2</v>
      </c>
      <c r="B43" s="19">
        <f t="shared" ca="1" si="6"/>
        <v>24.992025171081941</v>
      </c>
      <c r="C43" s="19">
        <f t="shared" ca="1" si="10"/>
        <v>-5.4320028440300128</v>
      </c>
      <c r="D43" s="19">
        <f t="shared" ca="1" si="3"/>
        <v>19.560022327051929</v>
      </c>
      <c r="E43" s="20">
        <f t="shared" ca="1" si="7"/>
        <v>719.54663236760973</v>
      </c>
      <c r="F43">
        <f t="shared" ca="1" si="8"/>
        <v>13972.07575792617</v>
      </c>
      <c r="G43">
        <f t="shared" ca="1" si="4"/>
        <v>13972</v>
      </c>
      <c r="H43">
        <v>386</v>
      </c>
      <c r="I43">
        <v>232</v>
      </c>
      <c r="J43" s="34">
        <v>449</v>
      </c>
      <c r="K43">
        <f t="shared" ca="1" si="1"/>
        <v>-270.54663236760973</v>
      </c>
      <c r="L43">
        <f t="shared" ca="1" si="5"/>
        <v>-0.6025537469211798</v>
      </c>
      <c r="S43" s="1">
        <v>43935</v>
      </c>
      <c r="T43" s="23">
        <v>232</v>
      </c>
    </row>
    <row r="44" spans="1:20" ht="21" x14ac:dyDescent="0.4">
      <c r="A44" s="18">
        <f t="shared" si="2"/>
        <v>8.7671232876712371E-2</v>
      </c>
      <c r="B44" s="19">
        <f t="shared" ca="1" si="6"/>
        <v>23.972144179471158</v>
      </c>
      <c r="C44" s="19">
        <f t="shared" ca="1" si="10"/>
        <v>104.19844410591014</v>
      </c>
      <c r="D44" s="19">
        <f t="shared" ca="1" si="3"/>
        <v>128.17058828538131</v>
      </c>
      <c r="E44" s="20">
        <f t="shared" ca="1" si="7"/>
        <v>847.71722065299105</v>
      </c>
      <c r="F44">
        <f t="shared" ca="1" si="8"/>
        <v>14819.79297857916</v>
      </c>
      <c r="G44">
        <f t="shared" ca="1" si="4"/>
        <v>14819</v>
      </c>
      <c r="H44">
        <v>405</v>
      </c>
      <c r="I44">
        <v>237</v>
      </c>
      <c r="J44" s="34">
        <v>510</v>
      </c>
      <c r="K44">
        <f t="shared" ca="1" si="1"/>
        <v>-337.71722065299105</v>
      </c>
      <c r="L44">
        <f t="shared" ca="1" si="5"/>
        <v>-0.66219062873135504</v>
      </c>
      <c r="S44" s="1">
        <v>43936</v>
      </c>
      <c r="T44" s="23">
        <v>237</v>
      </c>
    </row>
    <row r="45" spans="1:20" ht="21" x14ac:dyDescent="0.4">
      <c r="A45" s="18">
        <f t="shared" si="2"/>
        <v>9.0410958904109634E-2</v>
      </c>
      <c r="B45" s="19">
        <f t="shared" ca="1" si="6"/>
        <v>24.642007957794853</v>
      </c>
      <c r="C45" s="19">
        <f t="shared" ca="1" si="10"/>
        <v>-23.043516237895556</v>
      </c>
      <c r="D45" s="19">
        <f t="shared" ca="1" si="3"/>
        <v>1.5984917198992967</v>
      </c>
      <c r="E45" s="20">
        <f t="shared" ca="1" si="7"/>
        <v>849.31571237289029</v>
      </c>
      <c r="F45">
        <f t="shared" ca="1" si="8"/>
        <v>15669.108690952051</v>
      </c>
      <c r="G45">
        <f t="shared" ca="1" si="4"/>
        <v>15669</v>
      </c>
      <c r="H45">
        <v>425</v>
      </c>
      <c r="I45">
        <v>237</v>
      </c>
      <c r="J45" s="34">
        <v>356</v>
      </c>
      <c r="K45">
        <f t="shared" ca="1" si="1"/>
        <v>-493.31571237289029</v>
      </c>
      <c r="L45">
        <f t="shared" ca="1" si="5"/>
        <v>-1.385718293182276</v>
      </c>
      <c r="S45" s="1">
        <v>43937</v>
      </c>
      <c r="T45" s="23">
        <v>237</v>
      </c>
    </row>
    <row r="46" spans="1:20" ht="21" x14ac:dyDescent="0.4">
      <c r="A46" s="18">
        <f t="shared" si="2"/>
        <v>9.3150684931506897E-2</v>
      </c>
      <c r="B46" s="19">
        <f t="shared" ca="1" si="6"/>
        <v>29.031411666198323</v>
      </c>
      <c r="C46" s="19">
        <f t="shared" ca="1" si="10"/>
        <v>-22.316650315835645</v>
      </c>
      <c r="D46" s="19">
        <f t="shared" ca="1" si="3"/>
        <v>6.7147613503626786</v>
      </c>
      <c r="E46" s="20">
        <f t="shared" ca="1" si="7"/>
        <v>856.03047372325295</v>
      </c>
      <c r="F46">
        <f t="shared" ca="1" si="8"/>
        <v>16525.139164675304</v>
      </c>
      <c r="G46">
        <f t="shared" ca="1" si="4"/>
        <v>16525</v>
      </c>
      <c r="H46">
        <v>445</v>
      </c>
      <c r="I46">
        <v>243</v>
      </c>
      <c r="J46" s="34">
        <v>430</v>
      </c>
      <c r="K46">
        <f t="shared" ca="1" si="1"/>
        <v>-426.03047372325295</v>
      </c>
      <c r="L46">
        <f t="shared" ca="1" si="5"/>
        <v>-0.9907685435424487</v>
      </c>
      <c r="S46" s="1">
        <v>43938</v>
      </c>
      <c r="T46" s="23">
        <v>243</v>
      </c>
    </row>
    <row r="47" spans="1:20" ht="21" x14ac:dyDescent="0.4">
      <c r="A47" s="18">
        <f t="shared" si="2"/>
        <v>9.589041095890416E-2</v>
      </c>
      <c r="B47" s="19">
        <f t="shared" ca="1" si="6"/>
        <v>29.086154533318158</v>
      </c>
      <c r="C47" s="19">
        <f t="shared" ca="1" si="10"/>
        <v>20.481337788951993</v>
      </c>
      <c r="D47" s="19">
        <f t="shared" ca="1" si="3"/>
        <v>49.567492322270155</v>
      </c>
      <c r="E47" s="20">
        <f t="shared" ca="1" si="7"/>
        <v>905.59796604552309</v>
      </c>
      <c r="F47">
        <f t="shared" ca="1" si="8"/>
        <v>17430.737130720827</v>
      </c>
      <c r="G47">
        <f t="shared" ca="1" si="4"/>
        <v>17430</v>
      </c>
      <c r="H47">
        <v>465</v>
      </c>
      <c r="I47">
        <v>253</v>
      </c>
      <c r="J47" s="34">
        <v>725</v>
      </c>
      <c r="K47">
        <f t="shared" ca="1" si="1"/>
        <v>-180.59796604552309</v>
      </c>
      <c r="L47">
        <f t="shared" ca="1" si="5"/>
        <v>-0.24910064282141117</v>
      </c>
      <c r="S47" s="1">
        <v>43939</v>
      </c>
      <c r="T47" s="23">
        <v>253</v>
      </c>
    </row>
    <row r="48" spans="1:20" ht="21" x14ac:dyDescent="0.4">
      <c r="A48" s="18">
        <f t="shared" si="2"/>
        <v>9.8630136986301423E-2</v>
      </c>
      <c r="B48" s="19">
        <f t="shared" ca="1" si="6"/>
        <v>29.316112113810032</v>
      </c>
      <c r="C48" s="19">
        <f t="shared" ca="1" si="10"/>
        <v>42.650648554867942</v>
      </c>
      <c r="D48" s="19">
        <f t="shared" ca="1" si="3"/>
        <v>71.966760668677978</v>
      </c>
      <c r="E48" s="20">
        <f t="shared" ca="1" si="7"/>
        <v>977.56472671420102</v>
      </c>
      <c r="F48">
        <f t="shared" ca="1" si="8"/>
        <v>18408.301857435028</v>
      </c>
      <c r="G48">
        <f t="shared" ca="1" si="4"/>
        <v>18408</v>
      </c>
      <c r="H48">
        <v>487</v>
      </c>
      <c r="I48">
        <v>270</v>
      </c>
      <c r="J48" s="34">
        <v>283</v>
      </c>
      <c r="K48">
        <f t="shared" ca="1" si="1"/>
        <v>-694.56472671420102</v>
      </c>
      <c r="L48">
        <f t="shared" ca="1" si="5"/>
        <v>-2.4542923205448801</v>
      </c>
      <c r="S48" s="1">
        <v>43940</v>
      </c>
      <c r="T48" s="23">
        <v>270</v>
      </c>
    </row>
    <row r="49" spans="1:20" ht="21" x14ac:dyDescent="0.4">
      <c r="A49" s="18">
        <f t="shared" si="2"/>
        <v>0.10136986301369869</v>
      </c>
      <c r="B49" s="19">
        <f t="shared" ca="1" si="6"/>
        <v>31.013628974161747</v>
      </c>
      <c r="C49" s="19">
        <f t="shared" ca="1" si="10"/>
        <v>-143.94206246905554</v>
      </c>
      <c r="D49" s="19">
        <f t="shared" ca="1" si="3"/>
        <v>-112.9284334948938</v>
      </c>
      <c r="E49" s="20">
        <f t="shared" ca="1" si="7"/>
        <v>864.63629321930716</v>
      </c>
      <c r="F49">
        <f t="shared" ca="1" si="8"/>
        <v>19272.938150654336</v>
      </c>
      <c r="G49">
        <f t="shared" ca="1" si="4"/>
        <v>19272</v>
      </c>
      <c r="H49">
        <v>508</v>
      </c>
      <c r="I49">
        <v>303</v>
      </c>
      <c r="J49" s="34">
        <v>468</v>
      </c>
      <c r="K49">
        <f t="shared" ca="1" si="1"/>
        <v>-396.63629321930716</v>
      </c>
      <c r="L49">
        <f t="shared" ca="1" si="5"/>
        <v>-0.84751344704980158</v>
      </c>
      <c r="S49" s="1">
        <v>43941</v>
      </c>
      <c r="T49" s="23">
        <v>303</v>
      </c>
    </row>
    <row r="50" spans="1:20" ht="21" x14ac:dyDescent="0.4">
      <c r="A50" s="18">
        <f t="shared" si="2"/>
        <v>0.10410958904109595</v>
      </c>
      <c r="B50" s="19">
        <f t="shared" ca="1" si="6"/>
        <v>33.478244065554826</v>
      </c>
      <c r="C50" s="19">
        <f t="shared" ca="1" si="10"/>
        <v>-29.992803881759261</v>
      </c>
      <c r="D50" s="19">
        <f t="shared" ca="1" si="3"/>
        <v>3.4854401837955642</v>
      </c>
      <c r="E50" s="20">
        <f t="shared" ca="1" si="7"/>
        <v>868.12173340310278</v>
      </c>
      <c r="F50">
        <f t="shared" ca="1" si="8"/>
        <v>20141.059884057438</v>
      </c>
      <c r="S50" s="1"/>
      <c r="T50" s="23"/>
    </row>
    <row r="51" spans="1:20" ht="21" x14ac:dyDescent="0.4">
      <c r="A51" s="18">
        <f t="shared" si="2"/>
        <v>0.10684931506849321</v>
      </c>
      <c r="B51" s="19">
        <f t="shared" ca="1" si="6"/>
        <v>29.610831959565314</v>
      </c>
      <c r="C51" s="19">
        <f t="shared" ca="1" si="10"/>
        <v>-36.459106672492034</v>
      </c>
      <c r="D51" s="19">
        <f t="shared" ca="1" si="3"/>
        <v>-6.8482747129267203</v>
      </c>
      <c r="E51" s="20">
        <f t="shared" ca="1" si="7"/>
        <v>861.27345869017608</v>
      </c>
      <c r="F51">
        <f t="shared" ca="1" si="8"/>
        <v>21002.333342747614</v>
      </c>
      <c r="S51" s="1"/>
      <c r="T51" s="23"/>
    </row>
    <row r="52" spans="1:20" ht="21" x14ac:dyDescent="0.4">
      <c r="A52" s="18">
        <f t="shared" si="2"/>
        <v>0.10958904109589047</v>
      </c>
      <c r="B52" s="19">
        <f t="shared" ca="1" si="6"/>
        <v>29.730196349421327</v>
      </c>
      <c r="C52" s="19">
        <f t="shared" ca="1" si="10"/>
        <v>44.3562498212005</v>
      </c>
      <c r="D52" s="19">
        <f t="shared" ca="1" si="3"/>
        <v>74.086446170621826</v>
      </c>
      <c r="E52" s="20">
        <f t="shared" ca="1" si="7"/>
        <v>935.35990486079788</v>
      </c>
      <c r="F52">
        <f t="shared" ca="1" si="8"/>
        <v>21937.693247608411</v>
      </c>
      <c r="S52" s="1"/>
      <c r="T52" s="23"/>
    </row>
    <row r="53" spans="1:20" ht="21" x14ac:dyDescent="0.4">
      <c r="A53" s="18">
        <f t="shared" si="2"/>
        <v>0.11232876712328774</v>
      </c>
      <c r="B53" s="19">
        <f t="shared" ca="1" si="6"/>
        <v>29.495666393499178</v>
      </c>
      <c r="C53" s="19">
        <f t="shared" ca="1" si="10"/>
        <v>-57.36599017220324</v>
      </c>
      <c r="D53" s="19">
        <f t="shared" ca="1" si="3"/>
        <v>-27.870323778704062</v>
      </c>
      <c r="E53" s="20">
        <f t="shared" ca="1" si="7"/>
        <v>907.48958108209376</v>
      </c>
      <c r="F53">
        <f t="shared" ca="1" si="8"/>
        <v>22845.182828690504</v>
      </c>
      <c r="S53" s="1"/>
      <c r="T53" s="23"/>
    </row>
    <row r="54" spans="1:20" ht="21" x14ac:dyDescent="0.4">
      <c r="A54" s="18">
        <f t="shared" si="2"/>
        <v>0.115068493150685</v>
      </c>
      <c r="B54" s="19">
        <f t="shared" ca="1" si="6"/>
        <v>32.032873454136912</v>
      </c>
      <c r="C54" s="19">
        <f t="shared" ca="1" si="10"/>
        <v>-73.274877338906762</v>
      </c>
      <c r="D54" s="19">
        <f t="shared" ca="1" si="3"/>
        <v>-41.242003884769851</v>
      </c>
      <c r="E54" s="20">
        <f t="shared" ca="1" si="7"/>
        <v>866.24757719732395</v>
      </c>
      <c r="F54">
        <f t="shared" ca="1" si="8"/>
        <v>23711.430405887826</v>
      </c>
      <c r="S54" s="1"/>
      <c r="T54" s="23"/>
    </row>
    <row r="55" spans="1:20" ht="21" x14ac:dyDescent="0.4">
      <c r="A55" s="18">
        <f t="shared" si="2"/>
        <v>0.11780821917808226</v>
      </c>
      <c r="B55" s="19">
        <f t="shared" ca="1" si="6"/>
        <v>31.078410311030606</v>
      </c>
      <c r="C55" s="19">
        <f t="shared" ca="1" si="10"/>
        <v>-28.304290552368951</v>
      </c>
      <c r="D55" s="19">
        <f t="shared" ca="1" si="3"/>
        <v>2.7741197586616551</v>
      </c>
      <c r="E55" s="20">
        <f t="shared" ca="1" si="7"/>
        <v>869.02169695598559</v>
      </c>
      <c r="F55">
        <f t="shared" ca="1" si="8"/>
        <v>24580.45210284381</v>
      </c>
      <c r="S55" s="1"/>
      <c r="T55" s="23"/>
    </row>
    <row r="56" spans="1:20" ht="21" x14ac:dyDescent="0.4">
      <c r="A56" s="18">
        <f t="shared" si="2"/>
        <v>0.12054794520547953</v>
      </c>
      <c r="B56" s="19">
        <f t="shared" ca="1" si="6"/>
        <v>29.666012917716571</v>
      </c>
      <c r="C56" s="19">
        <f t="shared" ca="1" si="10"/>
        <v>34.670045328096698</v>
      </c>
      <c r="D56" s="19">
        <f t="shared" ca="1" si="3"/>
        <v>64.336058245813263</v>
      </c>
      <c r="E56" s="20">
        <f t="shared" ca="1" si="7"/>
        <v>933.35775520179891</v>
      </c>
      <c r="F56">
        <f t="shared" ca="1" si="8"/>
        <v>25513.80985804561</v>
      </c>
      <c r="S56" s="1"/>
      <c r="T56" s="23"/>
    </row>
    <row r="57" spans="1:20" ht="21" x14ac:dyDescent="0.4">
      <c r="A57" s="18">
        <f t="shared" si="2"/>
        <v>0.12328767123287679</v>
      </c>
      <c r="B57" s="19">
        <f t="shared" ca="1" si="6"/>
        <v>29.761017019040601</v>
      </c>
      <c r="C57" s="19">
        <f t="shared" ca="1" si="10"/>
        <v>-19.151807240759151</v>
      </c>
      <c r="D57" s="19">
        <f t="shared" ca="1" si="3"/>
        <v>10.60920977828145</v>
      </c>
      <c r="E57" s="20">
        <f t="shared" ca="1" si="7"/>
        <v>943.96696498008032</v>
      </c>
      <c r="F57">
        <f t="shared" ca="1" si="8"/>
        <v>26457.776823025692</v>
      </c>
      <c r="S57" s="1"/>
      <c r="T57" s="23"/>
    </row>
    <row r="58" spans="1:20" ht="21" x14ac:dyDescent="0.4">
      <c r="A58" s="18">
        <f t="shared" si="2"/>
        <v>0.12602739726027404</v>
      </c>
      <c r="B58" s="19">
        <f t="shared" ca="1" si="6"/>
        <v>31.964306684993112</v>
      </c>
      <c r="C58" s="19">
        <f t="shared" ca="1" si="9"/>
        <v>37.964158634588109</v>
      </c>
      <c r="D58" s="19">
        <f t="shared" ca="1" si="3"/>
        <v>69.928465319581221</v>
      </c>
      <c r="E58" s="20">
        <f t="shared" ca="1" si="7"/>
        <v>1013.8954302996615</v>
      </c>
      <c r="F58">
        <f t="shared" ca="1" si="8"/>
        <v>27471.672253325352</v>
      </c>
      <c r="S58" s="1"/>
      <c r="T58" s="23"/>
    </row>
    <row r="59" spans="1:20" ht="21" x14ac:dyDescent="0.4">
      <c r="A59" s="18">
        <f t="shared" si="2"/>
        <v>0.12876712328767129</v>
      </c>
      <c r="B59" s="19">
        <f t="shared" ca="1" si="6"/>
        <v>32.327635786989049</v>
      </c>
      <c r="C59" s="19">
        <f t="shared" ca="1" si="9"/>
        <v>-74.492728591613158</v>
      </c>
      <c r="D59" s="19">
        <f t="shared" ca="1" si="3"/>
        <v>-42.165092804624109</v>
      </c>
      <c r="E59" s="20">
        <f t="shared" ca="1" si="7"/>
        <v>971.73033749503736</v>
      </c>
      <c r="F59">
        <f t="shared" ca="1" si="8"/>
        <v>28443.402590820391</v>
      </c>
      <c r="S59" s="1"/>
      <c r="T59" s="23"/>
    </row>
    <row r="60" spans="1:20" ht="21" x14ac:dyDescent="0.4">
      <c r="A60" s="18">
        <f t="shared" si="2"/>
        <v>0.13150684931506854</v>
      </c>
      <c r="B60" s="19">
        <f t="shared" ca="1" si="6"/>
        <v>34.722446243139089</v>
      </c>
      <c r="C60" s="19">
        <f t="shared" ca="1" si="9"/>
        <v>46.170457524322259</v>
      </c>
      <c r="D60" s="19">
        <f t="shared" ca="1" si="3"/>
        <v>80.892903767461348</v>
      </c>
      <c r="E60" s="20">
        <f t="shared" ca="1" si="7"/>
        <v>1052.6232412624986</v>
      </c>
      <c r="F60">
        <f t="shared" ca="1" si="8"/>
        <v>29496.025832082891</v>
      </c>
      <c r="S60" s="1"/>
      <c r="T60" s="23"/>
    </row>
    <row r="61" spans="1:20" ht="21" x14ac:dyDescent="0.4">
      <c r="A61" s="18"/>
      <c r="B61" s="19"/>
      <c r="C61" s="19"/>
      <c r="D61" s="19"/>
      <c r="E61" s="20"/>
      <c r="S61" s="1"/>
      <c r="T61" s="23"/>
    </row>
    <row r="62" spans="1:20" ht="21" x14ac:dyDescent="0.4">
      <c r="A62" s="18"/>
      <c r="B62" s="19"/>
      <c r="C62" s="19"/>
      <c r="D62" s="19"/>
      <c r="E62" s="20"/>
      <c r="S62" s="1"/>
      <c r="T62" s="23"/>
    </row>
    <row r="63" spans="1:20" ht="21" x14ac:dyDescent="0.4">
      <c r="A63" s="18"/>
      <c r="B63" s="19"/>
      <c r="C63" s="19"/>
      <c r="D63" s="19"/>
      <c r="E63" s="20"/>
      <c r="S63" s="1"/>
      <c r="T63" s="23"/>
    </row>
    <row r="64" spans="1:20" ht="21" x14ac:dyDescent="0.4">
      <c r="A64" s="18"/>
      <c r="B64" s="19"/>
      <c r="C64" s="19"/>
      <c r="D64" s="19"/>
      <c r="E64" s="20"/>
      <c r="S64" s="1"/>
      <c r="T64" s="23"/>
    </row>
    <row r="65" spans="1:20" ht="21" x14ac:dyDescent="0.4">
      <c r="A65" s="18"/>
      <c r="B65" s="19"/>
      <c r="C65" s="19"/>
      <c r="D65" s="19"/>
      <c r="E65" s="20"/>
      <c r="S65" s="1"/>
      <c r="T65" s="23"/>
    </row>
    <row r="66" spans="1:20" ht="21" x14ac:dyDescent="0.4">
      <c r="A66" s="18"/>
      <c r="B66" s="19"/>
      <c r="C66" s="19"/>
      <c r="D66" s="19"/>
      <c r="E66" s="20"/>
      <c r="S66" s="1"/>
      <c r="T66" s="23"/>
    </row>
    <row r="67" spans="1:20" ht="21" x14ac:dyDescent="0.4">
      <c r="A67" s="18"/>
      <c r="B67" s="19"/>
      <c r="C67" s="19"/>
      <c r="D67" s="19"/>
      <c r="E67" s="20"/>
      <c r="S67" s="1"/>
      <c r="T67" s="23"/>
    </row>
    <row r="68" spans="1:20" ht="21" x14ac:dyDescent="0.4">
      <c r="A68" s="18"/>
      <c r="B68" s="19"/>
      <c r="C68" s="19"/>
      <c r="D68" s="19"/>
      <c r="E68" s="20"/>
      <c r="S68" s="1"/>
      <c r="T68" s="23"/>
    </row>
    <row r="69" spans="1:20" ht="21" x14ac:dyDescent="0.4">
      <c r="A69" s="18"/>
      <c r="B69" s="19"/>
      <c r="C69" s="19"/>
      <c r="D69" s="19"/>
      <c r="E69" s="20"/>
      <c r="S69" s="1"/>
      <c r="T69" s="23"/>
    </row>
    <row r="70" spans="1:20" ht="21" x14ac:dyDescent="0.4">
      <c r="A70" s="18"/>
      <c r="B70" s="19"/>
      <c r="C70" s="19"/>
      <c r="D70" s="19"/>
      <c r="E70" s="20"/>
      <c r="S70" s="1"/>
      <c r="T70" s="23"/>
    </row>
    <row r="71" spans="1:20" ht="21" x14ac:dyDescent="0.4">
      <c r="A71" s="18"/>
      <c r="B71" s="19"/>
      <c r="C71" s="19"/>
      <c r="D71" s="19"/>
      <c r="E71" s="20"/>
      <c r="S71" s="1"/>
      <c r="T71" s="23"/>
    </row>
    <row r="72" spans="1:20" ht="21" x14ac:dyDescent="0.4">
      <c r="A72" s="18"/>
      <c r="B72" s="19"/>
      <c r="C72" s="19"/>
      <c r="D72" s="19"/>
      <c r="E72" s="20"/>
      <c r="S72" s="1"/>
      <c r="T72" s="23"/>
    </row>
    <row r="73" spans="1:20" ht="21" x14ac:dyDescent="0.4">
      <c r="A73" s="18"/>
      <c r="B73" s="19"/>
      <c r="C73" s="19"/>
      <c r="D73" s="19"/>
      <c r="E73" s="20"/>
      <c r="S73" s="1"/>
      <c r="T73" s="23"/>
    </row>
    <row r="74" spans="1:20" ht="21" x14ac:dyDescent="0.4">
      <c r="A74" s="18"/>
      <c r="B74" s="19"/>
      <c r="C74" s="19"/>
      <c r="D74" s="19"/>
      <c r="E74" s="20"/>
      <c r="S74" s="1"/>
      <c r="T74" s="23"/>
    </row>
    <row r="75" spans="1:20" ht="21" x14ac:dyDescent="0.4">
      <c r="A75" s="18"/>
      <c r="B75" s="19"/>
      <c r="C75" s="19"/>
      <c r="D75" s="19"/>
      <c r="E75" s="20"/>
      <c r="S75" s="1"/>
      <c r="T75" s="23"/>
    </row>
    <row r="76" spans="1:20" ht="21" x14ac:dyDescent="0.4">
      <c r="A76" s="18"/>
      <c r="B76" s="19"/>
      <c r="C76" s="19"/>
      <c r="D76" s="19"/>
      <c r="E76" s="20"/>
      <c r="S76" s="1"/>
      <c r="T76" s="23"/>
    </row>
    <row r="77" spans="1:20" ht="21" x14ac:dyDescent="0.4">
      <c r="A77" s="18"/>
      <c r="B77" s="19"/>
      <c r="C77" s="19"/>
      <c r="D77" s="19"/>
      <c r="E77" s="20"/>
      <c r="S77" s="1"/>
      <c r="T77" s="23"/>
    </row>
    <row r="78" spans="1:20" ht="21" x14ac:dyDescent="0.4">
      <c r="A78" s="18"/>
      <c r="B78" s="19"/>
      <c r="C78" s="19"/>
      <c r="D78" s="19"/>
      <c r="E78" s="20"/>
      <c r="S78" s="1"/>
      <c r="T78" s="23"/>
    </row>
    <row r="79" spans="1:20" ht="21" x14ac:dyDescent="0.4">
      <c r="A79" s="18"/>
      <c r="B79" s="19"/>
      <c r="C79" s="19"/>
      <c r="D79" s="19"/>
      <c r="E79" s="20"/>
      <c r="S79" s="1"/>
      <c r="T79" s="23"/>
    </row>
    <row r="80" spans="1:20" ht="21" x14ac:dyDescent="0.4">
      <c r="A80" s="18"/>
      <c r="B80" s="19"/>
      <c r="C80" s="19"/>
      <c r="D80" s="19"/>
      <c r="E80" s="20"/>
      <c r="S80" s="1"/>
      <c r="T80" s="23"/>
    </row>
    <row r="81" spans="1:20" ht="21" x14ac:dyDescent="0.4">
      <c r="A81" s="18"/>
      <c r="B81" s="19"/>
      <c r="C81" s="19"/>
      <c r="D81" s="19"/>
      <c r="E81" s="20"/>
      <c r="S81" s="1"/>
      <c r="T81" s="23"/>
    </row>
    <row r="82" spans="1:20" ht="21" x14ac:dyDescent="0.4">
      <c r="A82" s="18"/>
      <c r="B82" s="19"/>
      <c r="C82" s="19"/>
      <c r="D82" s="19"/>
      <c r="E82" s="20"/>
      <c r="S82" s="1"/>
      <c r="T82" s="23"/>
    </row>
    <row r="83" spans="1:20" ht="21" x14ac:dyDescent="0.4">
      <c r="A83" s="18"/>
      <c r="B83" s="19"/>
      <c r="C83" s="19"/>
      <c r="D83" s="19"/>
      <c r="E83" s="20"/>
      <c r="S83" s="1"/>
      <c r="T83" s="23"/>
    </row>
    <row r="84" spans="1:20" ht="21" x14ac:dyDescent="0.4">
      <c r="A84" s="18"/>
      <c r="B84" s="19"/>
      <c r="C84" s="19"/>
      <c r="D84" s="19"/>
      <c r="E84" s="20"/>
      <c r="S84" s="1"/>
      <c r="T84" s="23"/>
    </row>
    <row r="85" spans="1:20" ht="21" x14ac:dyDescent="0.4">
      <c r="A85" s="18"/>
      <c r="B85" s="19"/>
      <c r="C85" s="19"/>
      <c r="D85" s="19"/>
      <c r="E85" s="20"/>
      <c r="S85" s="1"/>
      <c r="T85" s="23"/>
    </row>
    <row r="86" spans="1:20" ht="21" x14ac:dyDescent="0.4">
      <c r="A86" s="18"/>
      <c r="B86" s="19"/>
      <c r="C86" s="19"/>
      <c r="D86" s="19"/>
      <c r="E86" s="20"/>
      <c r="S86" s="1"/>
      <c r="T86" s="23"/>
    </row>
    <row r="87" spans="1:20" ht="21" x14ac:dyDescent="0.4">
      <c r="A87" s="18"/>
      <c r="B87" s="19"/>
      <c r="C87" s="19"/>
      <c r="D87" s="19"/>
      <c r="E87" s="20"/>
      <c r="S87" s="1"/>
      <c r="T87" s="23"/>
    </row>
    <row r="88" spans="1:20" ht="21" x14ac:dyDescent="0.4">
      <c r="A88" s="18"/>
      <c r="B88" s="19"/>
      <c r="C88" s="19"/>
      <c r="D88" s="19"/>
      <c r="E88" s="20"/>
      <c r="S88" s="1"/>
      <c r="T88" s="23"/>
    </row>
    <row r="89" spans="1:20" ht="21" x14ac:dyDescent="0.4">
      <c r="A89" s="18"/>
      <c r="B89" s="19"/>
      <c r="C89" s="19"/>
      <c r="D89" s="19"/>
      <c r="E89" s="20"/>
      <c r="S89" s="1"/>
      <c r="T89" s="23"/>
    </row>
    <row r="90" spans="1:20" ht="21" x14ac:dyDescent="0.4">
      <c r="A90" s="18"/>
      <c r="B90" s="19"/>
      <c r="C90" s="19"/>
      <c r="D90" s="19"/>
      <c r="E90" s="20"/>
      <c r="S90" s="1"/>
      <c r="T90" s="23"/>
    </row>
    <row r="91" spans="1:20" ht="21" x14ac:dyDescent="0.4">
      <c r="A91" s="18"/>
      <c r="B91" s="19"/>
      <c r="C91" s="19"/>
      <c r="D91" s="19"/>
      <c r="E91" s="20"/>
      <c r="S91" s="1"/>
      <c r="T91" s="23"/>
    </row>
    <row r="92" spans="1:20" ht="21" x14ac:dyDescent="0.4">
      <c r="A92" s="18"/>
      <c r="B92" s="19"/>
      <c r="C92" s="19"/>
      <c r="D92" s="19"/>
      <c r="E92" s="20"/>
      <c r="S92" s="1"/>
      <c r="T92" s="23"/>
    </row>
    <row r="93" spans="1:20" ht="21" x14ac:dyDescent="0.4">
      <c r="A93" s="18"/>
      <c r="B93" s="19"/>
      <c r="C93" s="19"/>
      <c r="D93" s="19"/>
      <c r="E93" s="20"/>
      <c r="S93" s="1"/>
      <c r="T93" s="23"/>
    </row>
    <row r="94" spans="1:20" ht="21" x14ac:dyDescent="0.4">
      <c r="A94" s="18"/>
      <c r="B94" s="19"/>
      <c r="C94" s="19"/>
      <c r="D94" s="19"/>
      <c r="E94" s="20"/>
      <c r="S94" s="1"/>
      <c r="T94" s="23"/>
    </row>
    <row r="95" spans="1:20" ht="21" x14ac:dyDescent="0.4">
      <c r="A95" s="18"/>
      <c r="B95" s="19"/>
      <c r="C95" s="19"/>
      <c r="D95" s="19"/>
      <c r="E95" s="20"/>
      <c r="S95" s="1"/>
      <c r="T95" s="23"/>
    </row>
    <row r="96" spans="1:20" ht="21" x14ac:dyDescent="0.4">
      <c r="A96" s="18"/>
      <c r="B96" s="19"/>
      <c r="C96" s="19"/>
      <c r="D96" s="19"/>
      <c r="E96" s="20"/>
      <c r="S96" s="1"/>
      <c r="T96" s="23"/>
    </row>
    <row r="97" spans="1:20" ht="21" x14ac:dyDescent="0.4">
      <c r="A97" s="18"/>
      <c r="B97" s="19"/>
      <c r="C97" s="19"/>
      <c r="D97" s="19"/>
      <c r="E97" s="20"/>
      <c r="S97" s="1"/>
      <c r="T97" s="23"/>
    </row>
    <row r="98" spans="1:20" ht="21" x14ac:dyDescent="0.4">
      <c r="A98" s="18"/>
      <c r="B98" s="19"/>
      <c r="C98" s="19"/>
      <c r="D98" s="19"/>
      <c r="E98" s="20"/>
      <c r="S98" s="1"/>
      <c r="T98" s="23"/>
    </row>
    <row r="99" spans="1:20" ht="21" x14ac:dyDescent="0.4">
      <c r="A99" s="18"/>
      <c r="B99" s="19"/>
      <c r="C99" s="19"/>
      <c r="D99" s="19"/>
      <c r="E99" s="20"/>
      <c r="S99" s="1"/>
      <c r="T99" s="23"/>
    </row>
    <row r="100" spans="1:20" ht="21" x14ac:dyDescent="0.4">
      <c r="A100" s="18"/>
      <c r="B100" s="19"/>
      <c r="C100" s="19"/>
      <c r="D100" s="19"/>
      <c r="E100" s="20"/>
      <c r="S100" s="1"/>
      <c r="T100" s="23"/>
    </row>
    <row r="101" spans="1:20" ht="21" x14ac:dyDescent="0.4">
      <c r="A101" s="18"/>
      <c r="B101" s="19"/>
      <c r="C101" s="19"/>
      <c r="D101" s="19"/>
      <c r="E101" s="20"/>
      <c r="S101" s="1"/>
      <c r="T101" s="23"/>
    </row>
    <row r="102" spans="1:20" ht="21" x14ac:dyDescent="0.4">
      <c r="A102" s="18"/>
      <c r="B102" s="19"/>
      <c r="C102" s="19"/>
      <c r="D102" s="19"/>
      <c r="E102" s="20"/>
      <c r="S102" s="1"/>
      <c r="T102" s="23"/>
    </row>
    <row r="103" spans="1:20" ht="21" x14ac:dyDescent="0.4">
      <c r="A103" s="18"/>
      <c r="B103" s="19"/>
      <c r="C103" s="19"/>
      <c r="D103" s="19"/>
      <c r="E103" s="20"/>
      <c r="S103" s="1"/>
      <c r="T103" s="23"/>
    </row>
    <row r="104" spans="1:20" ht="21" x14ac:dyDescent="0.4">
      <c r="A104" s="18"/>
      <c r="B104" s="19"/>
      <c r="C104" s="19"/>
      <c r="D104" s="19"/>
      <c r="E104" s="20"/>
      <c r="S104" s="1"/>
      <c r="T104" s="23"/>
    </row>
    <row r="105" spans="1:20" ht="21" x14ac:dyDescent="0.4">
      <c r="A105" s="18"/>
      <c r="B105" s="19"/>
      <c r="C105" s="19"/>
      <c r="D105" s="19"/>
      <c r="E105" s="20"/>
      <c r="S105" s="1"/>
      <c r="T105" s="23"/>
    </row>
    <row r="106" spans="1:20" ht="21" x14ac:dyDescent="0.4">
      <c r="A106" s="18"/>
      <c r="B106" s="19"/>
      <c r="C106" s="19"/>
      <c r="D106" s="19"/>
      <c r="E106" s="20"/>
      <c r="S106" s="1"/>
      <c r="T106" s="23"/>
    </row>
    <row r="107" spans="1:20" ht="21" x14ac:dyDescent="0.4">
      <c r="A107" s="18"/>
      <c r="B107" s="19"/>
      <c r="C107" s="19"/>
      <c r="D107" s="19"/>
      <c r="E107" s="20"/>
      <c r="S107" s="1"/>
      <c r="T107" s="23"/>
    </row>
    <row r="108" spans="1:20" ht="21" x14ac:dyDescent="0.4">
      <c r="A108" s="18"/>
      <c r="B108" s="19"/>
      <c r="C108" s="19"/>
      <c r="D108" s="19"/>
      <c r="E108" s="20"/>
      <c r="S108" s="1"/>
      <c r="T108" s="23"/>
    </row>
    <row r="109" spans="1:20" ht="21" x14ac:dyDescent="0.4">
      <c r="A109" s="18"/>
      <c r="B109" s="19"/>
      <c r="C109" s="19"/>
      <c r="D109" s="19"/>
      <c r="E109" s="20"/>
      <c r="S109" s="1"/>
      <c r="T109" s="23"/>
    </row>
    <row r="110" spans="1:20" ht="21" x14ac:dyDescent="0.4">
      <c r="A110" s="18"/>
      <c r="B110" s="19"/>
      <c r="C110" s="19"/>
      <c r="D110" s="19"/>
      <c r="E110" s="20"/>
      <c r="S110" s="1"/>
      <c r="T110" s="23"/>
    </row>
    <row r="111" spans="1:20" ht="21" x14ac:dyDescent="0.4">
      <c r="A111" s="18"/>
      <c r="B111" s="19"/>
      <c r="C111" s="19"/>
      <c r="D111" s="19"/>
      <c r="E111" s="20"/>
      <c r="S111" s="1"/>
      <c r="T111" s="23"/>
    </row>
    <row r="112" spans="1:20" ht="21" x14ac:dyDescent="0.4">
      <c r="A112" s="18"/>
      <c r="B112" s="19"/>
      <c r="C112" s="19"/>
      <c r="D112" s="19"/>
      <c r="E112" s="20"/>
      <c r="S112" s="1"/>
      <c r="T112" s="23"/>
    </row>
    <row r="113" spans="1:20" ht="21" x14ac:dyDescent="0.4">
      <c r="A113" s="18"/>
      <c r="B113" s="19"/>
      <c r="C113" s="19"/>
      <c r="D113" s="19"/>
      <c r="E113" s="20"/>
      <c r="S113" s="1"/>
      <c r="T113" s="23"/>
    </row>
    <row r="114" spans="1:20" ht="21" x14ac:dyDescent="0.4">
      <c r="A114" s="18"/>
      <c r="B114" s="19"/>
      <c r="C114" s="19"/>
      <c r="D114" s="19"/>
      <c r="E114" s="20"/>
      <c r="S114" s="1"/>
      <c r="T114" s="23"/>
    </row>
    <row r="115" spans="1:20" ht="21" x14ac:dyDescent="0.4">
      <c r="A115" s="18"/>
      <c r="B115" s="19"/>
      <c r="C115" s="19"/>
      <c r="D115" s="19"/>
      <c r="E115" s="20"/>
      <c r="S115" s="1"/>
      <c r="T115" s="23"/>
    </row>
    <row r="116" spans="1:20" ht="21" x14ac:dyDescent="0.4">
      <c r="A116" s="18"/>
      <c r="B116" s="19"/>
      <c r="C116" s="19"/>
      <c r="D116" s="19"/>
      <c r="E116" s="20"/>
      <c r="S116" s="1"/>
      <c r="T116" s="23"/>
    </row>
    <row r="117" spans="1:20" ht="21" x14ac:dyDescent="0.4">
      <c r="A117" s="18"/>
      <c r="B117" s="19"/>
      <c r="C117" s="19"/>
      <c r="D117" s="19"/>
      <c r="E117" s="20"/>
      <c r="S117" s="1"/>
      <c r="T117" s="23"/>
    </row>
    <row r="118" spans="1:20" ht="21" x14ac:dyDescent="0.4">
      <c r="A118" s="18"/>
      <c r="B118" s="19"/>
      <c r="C118" s="19"/>
      <c r="D118" s="19"/>
      <c r="E118" s="20"/>
      <c r="S118" s="1"/>
      <c r="T118" s="23"/>
    </row>
    <row r="119" spans="1:20" ht="21" x14ac:dyDescent="0.4">
      <c r="A119" s="18"/>
      <c r="B119" s="19"/>
      <c r="C119" s="19"/>
      <c r="D119" s="19"/>
      <c r="E119" s="20"/>
      <c r="S119" s="1"/>
      <c r="T119" s="23"/>
    </row>
    <row r="120" spans="1:20" ht="21" x14ac:dyDescent="0.4">
      <c r="A120" s="18"/>
      <c r="B120" s="19"/>
      <c r="C120" s="19"/>
      <c r="D120" s="19"/>
      <c r="E120" s="20"/>
      <c r="S120" s="1"/>
      <c r="T120" s="23"/>
    </row>
    <row r="121" spans="1:20" ht="21" x14ac:dyDescent="0.4">
      <c r="A121" s="18"/>
      <c r="B121" s="19"/>
      <c r="C121" s="19"/>
      <c r="D121" s="19"/>
      <c r="E121" s="20"/>
      <c r="S121" s="1"/>
      <c r="T121" s="23"/>
    </row>
    <row r="122" spans="1:20" ht="21" x14ac:dyDescent="0.4">
      <c r="A122" s="18"/>
      <c r="B122" s="19"/>
      <c r="C122" s="19"/>
      <c r="D122" s="19"/>
      <c r="E122" s="20"/>
      <c r="S122" s="1"/>
      <c r="T122" s="23"/>
    </row>
    <row r="123" spans="1:20" ht="21" x14ac:dyDescent="0.4">
      <c r="A123" s="18"/>
      <c r="B123" s="19"/>
      <c r="C123" s="19"/>
      <c r="D123" s="19"/>
      <c r="E123" s="20"/>
      <c r="S123" s="1"/>
      <c r="T123" s="23"/>
    </row>
    <row r="124" spans="1:20" ht="21" x14ac:dyDescent="0.4">
      <c r="A124" s="18"/>
      <c r="B124" s="19"/>
      <c r="C124" s="19"/>
      <c r="D124" s="19"/>
      <c r="E124" s="20"/>
      <c r="S124" s="1"/>
      <c r="T124" s="23"/>
    </row>
    <row r="125" spans="1:20" ht="21" x14ac:dyDescent="0.4">
      <c r="A125" s="18"/>
      <c r="B125" s="19"/>
      <c r="C125" s="19"/>
      <c r="D125" s="19"/>
      <c r="E125" s="20"/>
      <c r="S125" s="1"/>
      <c r="T125" s="23"/>
    </row>
    <row r="126" spans="1:20" ht="21" x14ac:dyDescent="0.4">
      <c r="A126" s="18"/>
      <c r="B126" s="19"/>
      <c r="C126" s="19"/>
      <c r="D126" s="19"/>
      <c r="E126" s="20"/>
      <c r="S126" s="1"/>
      <c r="T126" s="23"/>
    </row>
    <row r="127" spans="1:20" ht="21" x14ac:dyDescent="0.4">
      <c r="A127" s="18"/>
      <c r="B127" s="19"/>
      <c r="C127" s="19"/>
      <c r="D127" s="19"/>
      <c r="E127" s="20"/>
      <c r="S127" s="1"/>
      <c r="T127" s="23"/>
    </row>
    <row r="128" spans="1:20" ht="21" x14ac:dyDescent="0.4">
      <c r="A128" s="18"/>
      <c r="B128" s="19"/>
      <c r="C128" s="19"/>
      <c r="D128" s="19"/>
      <c r="E128" s="20"/>
      <c r="S128" s="1"/>
      <c r="T128" s="23"/>
    </row>
    <row r="129" spans="1:20" ht="21" x14ac:dyDescent="0.4">
      <c r="A129" s="18"/>
      <c r="B129" s="19"/>
      <c r="C129" s="19"/>
      <c r="D129" s="19"/>
      <c r="E129" s="20"/>
      <c r="S129" s="1"/>
      <c r="T129" s="23"/>
    </row>
    <row r="130" spans="1:20" ht="21" x14ac:dyDescent="0.4">
      <c r="A130" s="18"/>
      <c r="B130" s="19"/>
      <c r="C130" s="19"/>
      <c r="D130" s="19"/>
      <c r="E130" s="20"/>
      <c r="S130" s="1"/>
      <c r="T130" s="23"/>
    </row>
    <row r="131" spans="1:20" ht="21" x14ac:dyDescent="0.4">
      <c r="A131" s="18"/>
      <c r="B131" s="19"/>
      <c r="C131" s="19"/>
      <c r="D131" s="19"/>
      <c r="E131" s="20"/>
      <c r="S131" s="1"/>
      <c r="T131" s="23"/>
    </row>
    <row r="132" spans="1:20" ht="21" x14ac:dyDescent="0.4">
      <c r="A132" s="18"/>
      <c r="B132" s="19"/>
      <c r="C132" s="19"/>
      <c r="D132" s="19"/>
      <c r="E132" s="20"/>
      <c r="S132" s="1"/>
      <c r="T132" s="23"/>
    </row>
    <row r="133" spans="1:20" ht="21" x14ac:dyDescent="0.4">
      <c r="A133" s="18"/>
      <c r="B133" s="19"/>
      <c r="C133" s="19"/>
      <c r="D133" s="19"/>
      <c r="E133" s="20"/>
      <c r="S133" s="1"/>
      <c r="T133" s="23"/>
    </row>
    <row r="134" spans="1:20" ht="21" x14ac:dyDescent="0.4">
      <c r="A134" s="18"/>
      <c r="B134" s="19"/>
      <c r="C134" s="19"/>
      <c r="D134" s="19"/>
      <c r="E134" s="20"/>
      <c r="S134" s="1"/>
      <c r="T134" s="23"/>
    </row>
    <row r="135" spans="1:20" ht="21" x14ac:dyDescent="0.4">
      <c r="A135" s="18"/>
      <c r="B135" s="19"/>
      <c r="C135" s="19"/>
      <c r="D135" s="19"/>
      <c r="E135" s="20"/>
      <c r="S135" s="1"/>
      <c r="T135" s="23"/>
    </row>
    <row r="136" spans="1:20" ht="21" x14ac:dyDescent="0.4">
      <c r="A136" s="18"/>
      <c r="B136" s="19"/>
      <c r="C136" s="19"/>
      <c r="D136" s="19"/>
      <c r="E136" s="20"/>
      <c r="S136" s="1"/>
      <c r="T136" s="23"/>
    </row>
    <row r="137" spans="1:20" ht="21" x14ac:dyDescent="0.4">
      <c r="A137" s="18"/>
      <c r="B137" s="19"/>
      <c r="C137" s="19"/>
      <c r="D137" s="19"/>
      <c r="E137" s="20"/>
      <c r="S137" s="1"/>
      <c r="T137" s="23"/>
    </row>
    <row r="138" spans="1:20" ht="21" x14ac:dyDescent="0.4">
      <c r="A138" s="18"/>
      <c r="B138" s="19"/>
      <c r="C138" s="19"/>
      <c r="D138" s="19"/>
      <c r="E138" s="20"/>
      <c r="S138" s="22"/>
      <c r="T138" s="23"/>
    </row>
    <row r="139" spans="1:20" ht="21" x14ac:dyDescent="0.4">
      <c r="A139" s="18"/>
      <c r="B139" s="19"/>
      <c r="C139" s="19"/>
      <c r="D139" s="19"/>
      <c r="E139" s="20"/>
      <c r="S139" s="22"/>
      <c r="T139" s="23"/>
    </row>
    <row r="140" spans="1:20" ht="21" x14ac:dyDescent="0.4">
      <c r="A140" s="18"/>
      <c r="B140" s="19"/>
      <c r="C140" s="19"/>
      <c r="D140" s="19"/>
      <c r="E140" s="20"/>
      <c r="S140" s="22"/>
      <c r="T140" s="23"/>
    </row>
    <row r="141" spans="1:20" ht="21" x14ac:dyDescent="0.4">
      <c r="A141" s="18"/>
      <c r="B141" s="19"/>
      <c r="C141" s="19"/>
      <c r="D141" s="19"/>
      <c r="E141" s="20"/>
      <c r="S141" s="22"/>
      <c r="T141" s="23"/>
    </row>
    <row r="142" spans="1:20" ht="21" x14ac:dyDescent="0.4">
      <c r="A142" s="18"/>
      <c r="B142" s="19"/>
      <c r="C142" s="19"/>
      <c r="D142" s="19"/>
      <c r="E142" s="20"/>
      <c r="S142" s="22"/>
      <c r="T142" s="23"/>
    </row>
    <row r="143" spans="1:20" ht="21" x14ac:dyDescent="0.4">
      <c r="A143" s="18"/>
      <c r="B143" s="19"/>
      <c r="C143" s="19"/>
      <c r="D143" s="19"/>
      <c r="E143" s="20"/>
      <c r="S143" s="26"/>
      <c r="T143" s="27"/>
    </row>
    <row r="144" spans="1:20" s="7" customFormat="1" ht="21" x14ac:dyDescent="0.4">
      <c r="A144" s="24"/>
      <c r="B144" s="24"/>
      <c r="C144" s="24"/>
      <c r="D144" s="24"/>
      <c r="E144" s="24"/>
      <c r="S144" s="28"/>
      <c r="T144" s="29"/>
    </row>
    <row r="145" spans="1:20" s="7" customFormat="1" ht="21" x14ac:dyDescent="0.4">
      <c r="A145" s="24"/>
      <c r="B145" s="24"/>
      <c r="C145" s="24"/>
      <c r="D145" s="24"/>
      <c r="E145" s="24"/>
      <c r="J145" s="29"/>
      <c r="S145" s="28"/>
      <c r="T145" s="29"/>
    </row>
    <row r="146" spans="1:20" s="7" customFormat="1" ht="21" x14ac:dyDescent="0.4">
      <c r="A146" s="24"/>
      <c r="B146" s="24"/>
      <c r="C146" s="24"/>
      <c r="D146" s="24"/>
      <c r="E146" s="24"/>
      <c r="J146" s="29"/>
      <c r="S146" s="28"/>
      <c r="T146" s="29"/>
    </row>
    <row r="147" spans="1:20" s="7" customFormat="1" ht="21" x14ac:dyDescent="0.4">
      <c r="A147" s="24"/>
      <c r="B147" s="24"/>
      <c r="C147" s="24"/>
      <c r="D147" s="24"/>
      <c r="E147" s="24"/>
      <c r="J147" s="29"/>
      <c r="S147" s="28"/>
      <c r="T147" s="29"/>
    </row>
    <row r="148" spans="1:20" s="7" customFormat="1" ht="21" x14ac:dyDescent="0.4">
      <c r="A148" s="24"/>
      <c r="B148" s="24"/>
      <c r="C148" s="24"/>
      <c r="D148" s="24"/>
      <c r="E148" s="24"/>
      <c r="J148" s="29"/>
      <c r="S148" s="28"/>
      <c r="T148" s="29"/>
    </row>
    <row r="149" spans="1:20" s="7" customFormat="1" ht="21" x14ac:dyDescent="0.4">
      <c r="A149" s="24"/>
      <c r="B149" s="24"/>
      <c r="C149" s="24"/>
      <c r="D149" s="24"/>
      <c r="E149" s="24"/>
      <c r="J149" s="29"/>
      <c r="S149" s="28"/>
      <c r="T149" s="29"/>
    </row>
    <row r="150" spans="1:20" s="7" customFormat="1" ht="21" x14ac:dyDescent="0.4">
      <c r="A150" s="24"/>
      <c r="B150" s="24"/>
      <c r="C150" s="24"/>
      <c r="D150" s="24"/>
      <c r="E150" s="24"/>
      <c r="J150" s="29"/>
      <c r="S150" s="28"/>
      <c r="T150" s="29"/>
    </row>
    <row r="151" spans="1:20" s="7" customFormat="1" ht="21" x14ac:dyDescent="0.4">
      <c r="A151" s="24"/>
      <c r="B151" s="24"/>
      <c r="C151" s="24"/>
      <c r="D151" s="24"/>
      <c r="E151" s="24"/>
      <c r="J151" s="29"/>
      <c r="S151" s="28"/>
      <c r="T151" s="29"/>
    </row>
    <row r="152" spans="1:20" s="7" customFormat="1" ht="21" x14ac:dyDescent="0.4">
      <c r="A152" s="24"/>
      <c r="B152" s="24"/>
      <c r="C152" s="24"/>
      <c r="D152" s="24"/>
      <c r="E152" s="24"/>
      <c r="J152" s="29"/>
      <c r="S152" s="28"/>
      <c r="T152" s="29"/>
    </row>
    <row r="153" spans="1:20" s="7" customFormat="1" ht="21" x14ac:dyDescent="0.4">
      <c r="A153" s="24"/>
      <c r="B153" s="24"/>
      <c r="C153" s="24"/>
      <c r="D153" s="24"/>
      <c r="E153" s="24"/>
      <c r="J153" s="29"/>
      <c r="S153" s="28"/>
      <c r="T153" s="29"/>
    </row>
    <row r="154" spans="1:20" s="7" customFormat="1" ht="21" x14ac:dyDescent="0.4">
      <c r="A154" s="24"/>
      <c r="B154" s="24"/>
      <c r="C154" s="24"/>
      <c r="D154" s="24"/>
      <c r="E154" s="24"/>
      <c r="J154" s="29"/>
      <c r="S154" s="28"/>
      <c r="T154" s="29"/>
    </row>
    <row r="155" spans="1:20" s="7" customFormat="1" ht="21" x14ac:dyDescent="0.4">
      <c r="A155" s="24"/>
      <c r="B155" s="24"/>
      <c r="C155" s="24"/>
      <c r="D155" s="24"/>
      <c r="E155" s="24"/>
      <c r="J155" s="29"/>
      <c r="S155" s="28"/>
      <c r="T155" s="29"/>
    </row>
    <row r="156" spans="1:20" s="7" customFormat="1" ht="21" x14ac:dyDescent="0.4">
      <c r="A156" s="24"/>
      <c r="B156" s="24"/>
      <c r="C156" s="24"/>
      <c r="D156" s="24"/>
      <c r="E156" s="24"/>
      <c r="J156" s="29"/>
      <c r="S156" s="28"/>
      <c r="T156" s="29"/>
    </row>
    <row r="157" spans="1:20" s="7" customFormat="1" ht="21" x14ac:dyDescent="0.4">
      <c r="A157" s="24"/>
      <c r="B157" s="24"/>
      <c r="C157" s="24"/>
      <c r="D157" s="24"/>
      <c r="E157" s="24"/>
      <c r="J157" s="29"/>
      <c r="S157" s="28"/>
      <c r="T157" s="29"/>
    </row>
    <row r="158" spans="1:20" s="7" customFormat="1" ht="21" x14ac:dyDescent="0.4">
      <c r="A158" s="24"/>
      <c r="B158" s="24"/>
      <c r="C158" s="24"/>
      <c r="D158" s="24"/>
      <c r="E158" s="24"/>
      <c r="J158" s="29"/>
      <c r="S158" s="28"/>
      <c r="T158" s="29"/>
    </row>
    <row r="159" spans="1:20" s="7" customFormat="1" ht="21" x14ac:dyDescent="0.4">
      <c r="A159" s="24"/>
      <c r="B159" s="24"/>
      <c r="C159" s="24"/>
      <c r="D159" s="24"/>
      <c r="E159" s="24"/>
      <c r="J159" s="29"/>
      <c r="S159" s="28"/>
      <c r="T159" s="29"/>
    </row>
    <row r="160" spans="1:20" s="7" customFormat="1" ht="21" x14ac:dyDescent="0.4">
      <c r="A160" s="24"/>
      <c r="B160" s="24"/>
      <c r="C160" s="24"/>
      <c r="D160" s="24"/>
      <c r="E160" s="24"/>
      <c r="J160" s="29"/>
      <c r="S160" s="28"/>
      <c r="T160" s="29"/>
    </row>
    <row r="161" spans="1:20" s="7" customFormat="1" ht="21" x14ac:dyDescent="0.4">
      <c r="A161" s="24"/>
      <c r="B161" s="24"/>
      <c r="C161" s="24"/>
      <c r="D161" s="24"/>
      <c r="E161" s="24"/>
      <c r="J161" s="29"/>
      <c r="S161" s="28"/>
      <c r="T161" s="29"/>
    </row>
    <row r="162" spans="1:20" s="7" customFormat="1" ht="21" x14ac:dyDescent="0.4">
      <c r="A162" s="24"/>
      <c r="B162" s="24"/>
      <c r="C162" s="24"/>
      <c r="D162" s="24"/>
      <c r="E162" s="24"/>
      <c r="J162" s="29"/>
      <c r="S162" s="28"/>
      <c r="T162" s="29"/>
    </row>
    <row r="163" spans="1:20" s="7" customFormat="1" ht="21" x14ac:dyDescent="0.4">
      <c r="A163" s="24"/>
      <c r="B163" s="24"/>
      <c r="C163" s="24"/>
      <c r="D163" s="24"/>
      <c r="E163" s="24"/>
      <c r="J163" s="29"/>
      <c r="S163" s="28"/>
      <c r="T163" s="29"/>
    </row>
    <row r="164" spans="1:20" s="7" customFormat="1" ht="21" x14ac:dyDescent="0.4">
      <c r="A164" s="24"/>
      <c r="B164" s="24"/>
      <c r="C164" s="24"/>
      <c r="D164" s="24"/>
      <c r="E164" s="24"/>
      <c r="J164" s="29"/>
      <c r="S164" s="28"/>
      <c r="T164" s="29"/>
    </row>
    <row r="165" spans="1:20" s="7" customFormat="1" ht="21" x14ac:dyDescent="0.4">
      <c r="A165" s="24"/>
      <c r="B165" s="24"/>
      <c r="C165" s="24"/>
      <c r="D165" s="24"/>
      <c r="E165" s="24"/>
      <c r="J165" s="29"/>
      <c r="S165" s="28"/>
      <c r="T165" s="29"/>
    </row>
    <row r="166" spans="1:20" s="7" customFormat="1" ht="21" x14ac:dyDescent="0.4">
      <c r="A166" s="24"/>
      <c r="B166" s="24"/>
      <c r="C166" s="24"/>
      <c r="D166" s="24"/>
      <c r="E166" s="24"/>
      <c r="J166" s="29"/>
      <c r="S166" s="28"/>
      <c r="T166" s="29"/>
    </row>
    <row r="167" spans="1:20" s="7" customFormat="1" ht="21" x14ac:dyDescent="0.4">
      <c r="A167" s="24"/>
      <c r="B167" s="24"/>
      <c r="C167" s="24"/>
      <c r="D167" s="24"/>
      <c r="E167" s="24"/>
      <c r="J167" s="29"/>
      <c r="S167" s="28"/>
      <c r="T167" s="29"/>
    </row>
    <row r="168" spans="1:20" s="7" customFormat="1" ht="21" x14ac:dyDescent="0.4">
      <c r="A168" s="24"/>
      <c r="B168" s="24"/>
      <c r="C168" s="24"/>
      <c r="D168" s="24"/>
      <c r="E168" s="24"/>
      <c r="J168" s="29"/>
      <c r="S168" s="28"/>
      <c r="T168" s="29"/>
    </row>
    <row r="169" spans="1:20" s="7" customFormat="1" ht="21" x14ac:dyDescent="0.4">
      <c r="A169" s="24"/>
      <c r="B169" s="24"/>
      <c r="C169" s="24"/>
      <c r="D169" s="24"/>
      <c r="E169" s="24"/>
      <c r="J169" s="29"/>
      <c r="S169" s="28"/>
      <c r="T169" s="29"/>
    </row>
    <row r="170" spans="1:20" s="7" customFormat="1" ht="21" x14ac:dyDescent="0.4">
      <c r="A170" s="24"/>
      <c r="B170" s="24"/>
      <c r="C170" s="24"/>
      <c r="D170" s="24"/>
      <c r="E170" s="24"/>
      <c r="J170" s="29"/>
      <c r="S170" s="28"/>
      <c r="T170" s="29"/>
    </row>
    <row r="171" spans="1:20" s="7" customFormat="1" ht="21" x14ac:dyDescent="0.4">
      <c r="A171" s="24"/>
      <c r="B171" s="24"/>
      <c r="C171" s="24"/>
      <c r="D171" s="24"/>
      <c r="E171" s="24"/>
      <c r="J171" s="29"/>
      <c r="S171" s="28"/>
      <c r="T171" s="29"/>
    </row>
    <row r="172" spans="1:20" s="7" customFormat="1" ht="21" x14ac:dyDescent="0.4">
      <c r="A172" s="24"/>
      <c r="B172" s="24"/>
      <c r="C172" s="24"/>
      <c r="D172" s="24"/>
      <c r="E172" s="24"/>
      <c r="J172" s="29"/>
      <c r="S172" s="28"/>
      <c r="T172" s="29"/>
    </row>
    <row r="173" spans="1:20" s="7" customFormat="1" ht="21" x14ac:dyDescent="0.4">
      <c r="A173" s="24"/>
      <c r="B173" s="24"/>
      <c r="C173" s="24"/>
      <c r="D173" s="24"/>
      <c r="E173" s="24"/>
      <c r="J173" s="29"/>
      <c r="S173" s="28"/>
      <c r="T173" s="29"/>
    </row>
    <row r="174" spans="1:20" s="7" customFormat="1" ht="21" x14ac:dyDescent="0.4">
      <c r="A174" s="24"/>
      <c r="B174" s="24"/>
      <c r="C174" s="24"/>
      <c r="D174" s="24"/>
      <c r="E174" s="24"/>
      <c r="J174" s="29"/>
      <c r="S174" s="28"/>
      <c r="T174" s="29"/>
    </row>
    <row r="175" spans="1:20" s="7" customFormat="1" ht="21" x14ac:dyDescent="0.4">
      <c r="A175" s="24"/>
      <c r="B175" s="24"/>
      <c r="C175" s="24"/>
      <c r="D175" s="24"/>
      <c r="E175" s="24"/>
      <c r="J175" s="29"/>
      <c r="S175" s="28"/>
      <c r="T175" s="29"/>
    </row>
    <row r="176" spans="1:20" s="7" customFormat="1" ht="21" x14ac:dyDescent="0.4">
      <c r="A176" s="24"/>
      <c r="B176" s="24"/>
      <c r="C176" s="24"/>
      <c r="D176" s="24"/>
      <c r="E176" s="24"/>
      <c r="J176" s="29"/>
      <c r="S176" s="28"/>
      <c r="T176" s="29"/>
    </row>
    <row r="177" spans="1:20" s="7" customFormat="1" ht="21" x14ac:dyDescent="0.4">
      <c r="A177" s="24"/>
      <c r="B177" s="24"/>
      <c r="C177" s="24"/>
      <c r="D177" s="24"/>
      <c r="E177" s="24"/>
      <c r="J177" s="29"/>
      <c r="S177" s="28"/>
      <c r="T177" s="29"/>
    </row>
    <row r="178" spans="1:20" s="7" customFormat="1" ht="21" x14ac:dyDescent="0.4">
      <c r="A178" s="24"/>
      <c r="B178" s="24"/>
      <c r="C178" s="24"/>
      <c r="D178" s="24"/>
      <c r="E178" s="24"/>
      <c r="J178" s="29"/>
      <c r="S178" s="28"/>
      <c r="T178" s="29"/>
    </row>
    <row r="179" spans="1:20" s="7" customFormat="1" ht="21" x14ac:dyDescent="0.4">
      <c r="A179" s="24"/>
      <c r="B179" s="24"/>
      <c r="C179" s="24"/>
      <c r="D179" s="24"/>
      <c r="E179" s="24"/>
      <c r="J179" s="29"/>
      <c r="S179" s="28"/>
      <c r="T179" s="29"/>
    </row>
    <row r="180" spans="1:20" s="7" customFormat="1" ht="21" x14ac:dyDescent="0.4">
      <c r="A180" s="24"/>
      <c r="B180" s="24"/>
      <c r="C180" s="24"/>
      <c r="D180" s="24"/>
      <c r="E180" s="24"/>
      <c r="J180" s="29"/>
      <c r="S180" s="28"/>
      <c r="T180" s="29"/>
    </row>
    <row r="181" spans="1:20" s="7" customFormat="1" ht="21" x14ac:dyDescent="0.4">
      <c r="A181" s="24"/>
      <c r="B181" s="24"/>
      <c r="C181" s="24"/>
      <c r="D181" s="24"/>
      <c r="E181" s="24"/>
      <c r="J181" s="29"/>
      <c r="S181" s="28"/>
      <c r="T181" s="29"/>
    </row>
    <row r="182" spans="1:20" s="7" customFormat="1" ht="21" x14ac:dyDescent="0.4">
      <c r="A182" s="24"/>
      <c r="B182" s="24"/>
      <c r="C182" s="24"/>
      <c r="D182" s="24"/>
      <c r="E182" s="24"/>
      <c r="J182" s="29"/>
      <c r="S182" s="28"/>
      <c r="T182" s="29"/>
    </row>
    <row r="183" spans="1:20" s="7" customFormat="1" ht="21" x14ac:dyDescent="0.4">
      <c r="A183" s="24"/>
      <c r="B183" s="24"/>
      <c r="C183" s="24"/>
      <c r="D183" s="24"/>
      <c r="E183" s="24"/>
      <c r="J183" s="29"/>
      <c r="S183" s="28"/>
      <c r="T183" s="29"/>
    </row>
    <row r="184" spans="1:20" s="7" customFormat="1" ht="21" x14ac:dyDescent="0.4">
      <c r="A184" s="24"/>
      <c r="B184" s="24"/>
      <c r="C184" s="24"/>
      <c r="D184" s="24"/>
      <c r="E184" s="24"/>
      <c r="J184" s="29"/>
      <c r="S184" s="28"/>
      <c r="T184" s="29"/>
    </row>
    <row r="185" spans="1:20" s="7" customFormat="1" ht="21" x14ac:dyDescent="0.4">
      <c r="A185" s="24"/>
      <c r="B185" s="24"/>
      <c r="C185" s="24"/>
      <c r="D185" s="24"/>
      <c r="E185" s="24"/>
      <c r="J185" s="29"/>
      <c r="S185" s="28"/>
      <c r="T185" s="29"/>
    </row>
    <row r="186" spans="1:20" s="7" customFormat="1" ht="21" x14ac:dyDescent="0.4">
      <c r="A186" s="24"/>
      <c r="B186" s="24"/>
      <c r="C186" s="24"/>
      <c r="D186" s="24"/>
      <c r="E186" s="24"/>
      <c r="J186" s="29"/>
      <c r="S186" s="28"/>
      <c r="T186" s="29"/>
    </row>
    <row r="187" spans="1:20" s="7" customFormat="1" ht="21" x14ac:dyDescent="0.4">
      <c r="A187" s="24"/>
      <c r="B187" s="24"/>
      <c r="C187" s="24"/>
      <c r="D187" s="24"/>
      <c r="E187" s="24"/>
      <c r="J187" s="29"/>
      <c r="S187" s="28"/>
      <c r="T187" s="29"/>
    </row>
    <row r="188" spans="1:20" s="7" customFormat="1" ht="21" x14ac:dyDescent="0.4">
      <c r="A188" s="24"/>
      <c r="B188" s="24"/>
      <c r="C188" s="24"/>
      <c r="D188" s="24"/>
      <c r="E188" s="24"/>
      <c r="J188" s="29"/>
      <c r="S188" s="28"/>
      <c r="T188" s="29"/>
    </row>
    <row r="189" spans="1:20" s="7" customFormat="1" ht="21" x14ac:dyDescent="0.4">
      <c r="A189" s="24"/>
      <c r="B189" s="24"/>
      <c r="C189" s="24"/>
      <c r="D189" s="24"/>
      <c r="E189" s="24"/>
      <c r="J189" s="29"/>
      <c r="S189" s="28"/>
      <c r="T189" s="29"/>
    </row>
    <row r="190" spans="1:20" s="7" customFormat="1" ht="21" x14ac:dyDescent="0.4">
      <c r="A190" s="24"/>
      <c r="B190" s="24"/>
      <c r="C190" s="24"/>
      <c r="D190" s="24"/>
      <c r="E190" s="24"/>
      <c r="J190" s="29"/>
      <c r="S190" s="28"/>
      <c r="T190" s="29"/>
    </row>
    <row r="191" spans="1:20" s="7" customFormat="1" ht="21" x14ac:dyDescent="0.4">
      <c r="A191" s="24"/>
      <c r="B191" s="24"/>
      <c r="C191" s="24"/>
      <c r="D191" s="24"/>
      <c r="E191" s="24"/>
      <c r="J191" s="29"/>
      <c r="S191" s="28"/>
      <c r="T191" s="29"/>
    </row>
    <row r="192" spans="1:20" s="7" customFormat="1" ht="21" x14ac:dyDescent="0.4">
      <c r="A192" s="24"/>
      <c r="B192" s="24"/>
      <c r="C192" s="24"/>
      <c r="D192" s="24"/>
      <c r="E192" s="24"/>
      <c r="J192" s="29"/>
      <c r="S192" s="28"/>
      <c r="T192" s="29"/>
    </row>
    <row r="193" spans="1:20" s="7" customFormat="1" ht="21" x14ac:dyDescent="0.4">
      <c r="A193" s="24"/>
      <c r="B193" s="24"/>
      <c r="C193" s="24"/>
      <c r="D193" s="24"/>
      <c r="E193" s="24"/>
      <c r="J193" s="29"/>
      <c r="S193" s="28"/>
      <c r="T193" s="29"/>
    </row>
    <row r="194" spans="1:20" s="7" customFormat="1" ht="21" x14ac:dyDescent="0.4">
      <c r="A194" s="24"/>
      <c r="B194" s="24"/>
      <c r="C194" s="24"/>
      <c r="D194" s="24"/>
      <c r="E194" s="24"/>
      <c r="J194" s="29"/>
      <c r="S194" s="28"/>
      <c r="T194" s="29"/>
    </row>
    <row r="195" spans="1:20" s="7" customFormat="1" ht="21" x14ac:dyDescent="0.4">
      <c r="A195" s="24"/>
      <c r="B195" s="24"/>
      <c r="C195" s="24"/>
      <c r="D195" s="24"/>
      <c r="E195" s="24"/>
      <c r="J195" s="29"/>
      <c r="S195" s="28"/>
      <c r="T195" s="29"/>
    </row>
    <row r="196" spans="1:20" s="7" customFormat="1" ht="21" x14ac:dyDescent="0.4">
      <c r="A196" s="24"/>
      <c r="B196" s="24"/>
      <c r="C196" s="24"/>
      <c r="D196" s="24"/>
      <c r="E196" s="24"/>
      <c r="J196" s="29"/>
      <c r="S196" s="28"/>
      <c r="T196" s="29"/>
    </row>
    <row r="197" spans="1:20" s="7" customFormat="1" ht="21" x14ac:dyDescent="0.4">
      <c r="A197" s="24"/>
      <c r="B197" s="24"/>
      <c r="C197" s="24"/>
      <c r="D197" s="24"/>
      <c r="E197" s="24"/>
      <c r="J197" s="29"/>
      <c r="S197" s="28"/>
      <c r="T197" s="29"/>
    </row>
    <row r="198" spans="1:20" s="7" customFormat="1" ht="21" x14ac:dyDescent="0.4">
      <c r="A198" s="24"/>
      <c r="B198" s="24"/>
      <c r="C198" s="24"/>
      <c r="D198" s="24"/>
      <c r="E198" s="24"/>
      <c r="J198" s="29"/>
      <c r="S198" s="28"/>
      <c r="T198" s="29"/>
    </row>
    <row r="199" spans="1:20" s="7" customFormat="1" ht="21" x14ac:dyDescent="0.4">
      <c r="A199" s="24"/>
      <c r="B199" s="24"/>
      <c r="C199" s="24"/>
      <c r="D199" s="24"/>
      <c r="E199" s="24"/>
      <c r="J199" s="29"/>
      <c r="S199" s="28"/>
      <c r="T199" s="29"/>
    </row>
    <row r="200" spans="1:20" s="7" customFormat="1" ht="21" x14ac:dyDescent="0.4">
      <c r="A200" s="24"/>
      <c r="B200" s="24"/>
      <c r="C200" s="24"/>
      <c r="D200" s="24"/>
      <c r="E200" s="24"/>
      <c r="J200" s="29"/>
      <c r="S200" s="28"/>
      <c r="T200" s="29"/>
    </row>
    <row r="201" spans="1:20" s="7" customFormat="1" ht="21" x14ac:dyDescent="0.4">
      <c r="A201" s="24"/>
      <c r="B201" s="24"/>
      <c r="C201" s="24"/>
      <c r="D201" s="24"/>
      <c r="E201" s="24"/>
      <c r="J201" s="29"/>
      <c r="S201" s="28"/>
      <c r="T201" s="29"/>
    </row>
    <row r="202" spans="1:20" s="7" customFormat="1" ht="21" x14ac:dyDescent="0.4">
      <c r="A202" s="24"/>
      <c r="B202" s="24"/>
      <c r="C202" s="24"/>
      <c r="D202" s="24"/>
      <c r="E202" s="24"/>
      <c r="J202" s="29"/>
      <c r="S202" s="28"/>
      <c r="T202" s="29"/>
    </row>
    <row r="203" spans="1:20" s="7" customFormat="1" ht="21" x14ac:dyDescent="0.4">
      <c r="A203" s="24"/>
      <c r="B203" s="24"/>
      <c r="C203" s="24"/>
      <c r="D203" s="24"/>
      <c r="E203" s="24"/>
      <c r="J203" s="29"/>
      <c r="S203" s="28"/>
      <c r="T203" s="29"/>
    </row>
    <row r="204" spans="1:20" s="7" customFormat="1" ht="21" x14ac:dyDescent="0.4">
      <c r="A204" s="24"/>
      <c r="B204" s="24"/>
      <c r="C204" s="24"/>
      <c r="D204" s="24"/>
      <c r="E204" s="24"/>
      <c r="J204" s="29"/>
      <c r="S204" s="28"/>
      <c r="T204" s="29"/>
    </row>
    <row r="205" spans="1:20" s="7" customFormat="1" ht="21" x14ac:dyDescent="0.4">
      <c r="A205" s="24"/>
      <c r="B205" s="24"/>
      <c r="C205" s="24"/>
      <c r="D205" s="24"/>
      <c r="E205" s="24"/>
      <c r="J205" s="29"/>
      <c r="S205" s="28"/>
      <c r="T205" s="29"/>
    </row>
    <row r="206" spans="1:20" s="7" customFormat="1" ht="21" x14ac:dyDescent="0.4">
      <c r="A206" s="24"/>
      <c r="B206" s="24"/>
      <c r="C206" s="24"/>
      <c r="D206" s="24"/>
      <c r="E206" s="24"/>
      <c r="J206" s="29"/>
      <c r="S206" s="28"/>
      <c r="T206" s="29"/>
    </row>
    <row r="207" spans="1:20" s="7" customFormat="1" ht="21" x14ac:dyDescent="0.4">
      <c r="A207" s="24"/>
      <c r="B207" s="24"/>
      <c r="C207" s="24"/>
      <c r="D207" s="24"/>
      <c r="E207" s="24"/>
      <c r="J207" s="29"/>
      <c r="S207" s="28"/>
      <c r="T207" s="29"/>
    </row>
    <row r="208" spans="1:20" s="7" customFormat="1" ht="21" x14ac:dyDescent="0.4">
      <c r="A208" s="24"/>
      <c r="B208" s="24"/>
      <c r="C208" s="24"/>
      <c r="D208" s="24"/>
      <c r="E208" s="24"/>
      <c r="J208" s="29"/>
      <c r="S208" s="28"/>
      <c r="T208" s="29"/>
    </row>
    <row r="209" spans="1:20" s="7" customFormat="1" ht="21" x14ac:dyDescent="0.4">
      <c r="A209" s="24"/>
      <c r="B209" s="24"/>
      <c r="C209" s="24"/>
      <c r="D209" s="24"/>
      <c r="E209" s="24"/>
      <c r="J209" s="29"/>
      <c r="S209" s="28"/>
      <c r="T209" s="29"/>
    </row>
    <row r="210" spans="1:20" s="7" customFormat="1" ht="21" x14ac:dyDescent="0.4">
      <c r="A210" s="24"/>
      <c r="B210" s="24"/>
      <c r="C210" s="24"/>
      <c r="D210" s="24"/>
      <c r="E210" s="24"/>
      <c r="J210" s="29"/>
      <c r="S210" s="28"/>
      <c r="T210" s="29"/>
    </row>
    <row r="211" spans="1:20" s="7" customFormat="1" ht="21" x14ac:dyDescent="0.4">
      <c r="A211" s="24"/>
      <c r="B211" s="24"/>
      <c r="C211" s="24"/>
      <c r="D211" s="24"/>
      <c r="E211" s="24"/>
      <c r="J211" s="29"/>
      <c r="S211" s="28"/>
      <c r="T211" s="29"/>
    </row>
    <row r="212" spans="1:20" s="7" customFormat="1" ht="21" x14ac:dyDescent="0.4">
      <c r="A212" s="24"/>
      <c r="B212" s="24"/>
      <c r="C212" s="24"/>
      <c r="D212" s="24"/>
      <c r="E212" s="24"/>
      <c r="J212" s="29"/>
      <c r="S212" s="28"/>
      <c r="T212" s="29"/>
    </row>
    <row r="213" spans="1:20" s="7" customFormat="1" ht="21" x14ac:dyDescent="0.4">
      <c r="A213" s="24"/>
      <c r="B213" s="24"/>
      <c r="C213" s="24"/>
      <c r="D213" s="24"/>
      <c r="E213" s="24"/>
      <c r="J213" s="29"/>
      <c r="S213" s="28"/>
      <c r="T213" s="29"/>
    </row>
    <row r="214" spans="1:20" s="7" customFormat="1" ht="21" x14ac:dyDescent="0.4">
      <c r="A214" s="24"/>
      <c r="B214" s="24"/>
      <c r="C214" s="24"/>
      <c r="D214" s="24"/>
      <c r="E214" s="24"/>
      <c r="J214" s="29"/>
      <c r="S214" s="28"/>
      <c r="T214" s="29"/>
    </row>
    <row r="215" spans="1:20" s="7" customFormat="1" ht="21" x14ac:dyDescent="0.4">
      <c r="A215" s="24"/>
      <c r="B215" s="24"/>
      <c r="C215" s="24"/>
      <c r="D215" s="24"/>
      <c r="E215" s="24"/>
      <c r="J215" s="29"/>
      <c r="S215" s="28"/>
      <c r="T215" s="29"/>
    </row>
    <row r="216" spans="1:20" s="7" customFormat="1" ht="21" x14ac:dyDescent="0.4">
      <c r="A216" s="24"/>
      <c r="B216" s="24"/>
      <c r="C216" s="24"/>
      <c r="D216" s="24"/>
      <c r="E216" s="24"/>
      <c r="J216" s="29"/>
      <c r="S216" s="28"/>
      <c r="T216" s="29"/>
    </row>
    <row r="217" spans="1:20" s="7" customFormat="1" ht="21" x14ac:dyDescent="0.4">
      <c r="A217" s="24"/>
      <c r="B217" s="24"/>
      <c r="C217" s="24"/>
      <c r="D217" s="24"/>
      <c r="E217" s="24"/>
      <c r="J217" s="29"/>
      <c r="S217" s="28"/>
      <c r="T217" s="29"/>
    </row>
    <row r="218" spans="1:20" s="7" customFormat="1" ht="21" x14ac:dyDescent="0.4">
      <c r="A218" s="24"/>
      <c r="B218" s="24"/>
      <c r="C218" s="24"/>
      <c r="D218" s="24"/>
      <c r="E218" s="24"/>
      <c r="J218" s="29"/>
      <c r="S218" s="28"/>
      <c r="T218" s="29"/>
    </row>
    <row r="219" spans="1:20" s="7" customFormat="1" ht="21" x14ac:dyDescent="0.4">
      <c r="A219" s="24"/>
      <c r="B219" s="24"/>
      <c r="C219" s="24"/>
      <c r="D219" s="24"/>
      <c r="E219" s="24"/>
      <c r="J219" s="29"/>
      <c r="S219" s="28"/>
      <c r="T219" s="29"/>
    </row>
    <row r="220" spans="1:20" s="7" customFormat="1" ht="21" x14ac:dyDescent="0.4">
      <c r="A220" s="24"/>
      <c r="B220" s="24"/>
      <c r="C220" s="24"/>
      <c r="D220" s="24"/>
      <c r="E220" s="24"/>
      <c r="J220" s="29"/>
      <c r="S220" s="28"/>
      <c r="T220" s="29"/>
    </row>
    <row r="221" spans="1:20" s="7" customFormat="1" ht="21" x14ac:dyDescent="0.4">
      <c r="A221" s="24"/>
      <c r="B221" s="24"/>
      <c r="C221" s="24"/>
      <c r="D221" s="24"/>
      <c r="E221" s="24"/>
      <c r="J221" s="29"/>
      <c r="S221" s="28"/>
      <c r="T221" s="29"/>
    </row>
    <row r="222" spans="1:20" s="7" customFormat="1" ht="21" x14ac:dyDescent="0.4">
      <c r="A222" s="24"/>
      <c r="B222" s="24"/>
      <c r="C222" s="24"/>
      <c r="D222" s="24"/>
      <c r="E222" s="24"/>
      <c r="J222" s="29"/>
      <c r="S222" s="28"/>
      <c r="T222" s="29"/>
    </row>
    <row r="223" spans="1:20" s="7" customFormat="1" ht="21" x14ac:dyDescent="0.4">
      <c r="A223" s="24"/>
      <c r="B223" s="24"/>
      <c r="C223" s="24"/>
      <c r="D223" s="24"/>
      <c r="E223" s="24"/>
      <c r="J223" s="29"/>
      <c r="S223" s="28"/>
      <c r="T223" s="29"/>
    </row>
    <row r="224" spans="1:20" s="7" customFormat="1" ht="21" x14ac:dyDescent="0.4">
      <c r="A224" s="24"/>
      <c r="B224" s="24"/>
      <c r="C224" s="24"/>
      <c r="D224" s="24"/>
      <c r="E224" s="24"/>
      <c r="J224" s="29"/>
      <c r="S224" s="28"/>
      <c r="T224" s="29"/>
    </row>
    <row r="225" spans="1:20" s="7" customFormat="1" ht="21" x14ac:dyDescent="0.4">
      <c r="A225" s="24"/>
      <c r="B225" s="24"/>
      <c r="C225" s="24"/>
      <c r="D225" s="24"/>
      <c r="E225" s="24"/>
      <c r="J225" s="29"/>
      <c r="S225" s="28"/>
      <c r="T225" s="29"/>
    </row>
    <row r="226" spans="1:20" s="7" customFormat="1" ht="21" x14ac:dyDescent="0.4">
      <c r="A226" s="24"/>
      <c r="B226" s="24"/>
      <c r="C226" s="24"/>
      <c r="D226" s="24"/>
      <c r="E226" s="24"/>
      <c r="J226" s="29"/>
      <c r="S226" s="28"/>
      <c r="T226" s="29"/>
    </row>
    <row r="227" spans="1:20" s="7" customFormat="1" ht="21" x14ac:dyDescent="0.4">
      <c r="A227" s="24"/>
      <c r="B227" s="24"/>
      <c r="C227" s="24"/>
      <c r="D227" s="24"/>
      <c r="E227" s="24"/>
      <c r="J227" s="29"/>
      <c r="S227" s="28"/>
      <c r="T227" s="29"/>
    </row>
    <row r="228" spans="1:20" s="7" customFormat="1" ht="21" x14ac:dyDescent="0.4">
      <c r="A228" s="24"/>
      <c r="B228" s="24"/>
      <c r="C228" s="24"/>
      <c r="D228" s="24"/>
      <c r="E228" s="24"/>
      <c r="J228" s="29"/>
      <c r="S228" s="28"/>
      <c r="T228" s="29"/>
    </row>
    <row r="229" spans="1:20" s="7" customFormat="1" ht="21" x14ac:dyDescent="0.4">
      <c r="A229" s="24"/>
      <c r="B229" s="24"/>
      <c r="C229" s="24"/>
      <c r="D229" s="24"/>
      <c r="E229" s="24"/>
      <c r="J229" s="29"/>
      <c r="S229" s="28"/>
      <c r="T229" s="29"/>
    </row>
    <row r="230" spans="1:20" s="7" customFormat="1" ht="21" x14ac:dyDescent="0.4">
      <c r="A230" s="24"/>
      <c r="B230" s="24"/>
      <c r="C230" s="24"/>
      <c r="D230" s="24"/>
      <c r="E230" s="24"/>
      <c r="J230" s="29"/>
      <c r="S230" s="28"/>
      <c r="T230" s="29"/>
    </row>
    <row r="231" spans="1:20" s="7" customFormat="1" ht="21" x14ac:dyDescent="0.4">
      <c r="A231" s="24"/>
      <c r="B231" s="24"/>
      <c r="C231" s="24"/>
      <c r="D231" s="24"/>
      <c r="E231" s="24"/>
      <c r="J231" s="29"/>
      <c r="S231" s="28"/>
      <c r="T231" s="29"/>
    </row>
    <row r="232" spans="1:20" s="7" customFormat="1" ht="21" x14ac:dyDescent="0.4">
      <c r="A232" s="24"/>
      <c r="B232" s="24"/>
      <c r="C232" s="24"/>
      <c r="D232" s="24"/>
      <c r="E232" s="24"/>
      <c r="J232" s="29"/>
      <c r="S232" s="28"/>
      <c r="T232" s="29"/>
    </row>
    <row r="233" spans="1:20" s="7" customFormat="1" ht="21" x14ac:dyDescent="0.4">
      <c r="A233" s="24"/>
      <c r="B233" s="24"/>
      <c r="C233" s="24"/>
      <c r="D233" s="24"/>
      <c r="E233" s="24"/>
      <c r="J233" s="29"/>
      <c r="S233" s="28"/>
      <c r="T233" s="29"/>
    </row>
    <row r="234" spans="1:20" s="7" customFormat="1" ht="21" x14ac:dyDescent="0.4">
      <c r="A234" s="24"/>
      <c r="B234" s="24"/>
      <c r="C234" s="24"/>
      <c r="D234" s="24"/>
      <c r="E234" s="24"/>
      <c r="J234" s="29"/>
      <c r="S234" s="28"/>
      <c r="T234" s="29"/>
    </row>
    <row r="235" spans="1:20" s="7" customFormat="1" ht="21" x14ac:dyDescent="0.4">
      <c r="A235" s="24"/>
      <c r="B235" s="24"/>
      <c r="C235" s="24"/>
      <c r="D235" s="24"/>
      <c r="E235" s="24"/>
      <c r="J235" s="29"/>
      <c r="S235" s="28"/>
      <c r="T235" s="29"/>
    </row>
    <row r="236" spans="1:20" s="7" customFormat="1" ht="21" x14ac:dyDescent="0.4">
      <c r="A236" s="24"/>
      <c r="B236" s="24"/>
      <c r="C236" s="24"/>
      <c r="D236" s="24"/>
      <c r="E236" s="24"/>
      <c r="J236" s="29"/>
      <c r="S236" s="28"/>
      <c r="T236" s="29"/>
    </row>
    <row r="237" spans="1:20" s="7" customFormat="1" ht="21" x14ac:dyDescent="0.4">
      <c r="A237" s="24"/>
      <c r="B237" s="24"/>
      <c r="C237" s="24"/>
      <c r="D237" s="24"/>
      <c r="E237" s="24"/>
      <c r="J237" s="29"/>
      <c r="S237" s="28"/>
      <c r="T237" s="29"/>
    </row>
    <row r="238" spans="1:20" s="7" customFormat="1" ht="21" x14ac:dyDescent="0.4">
      <c r="A238" s="24"/>
      <c r="B238" s="24"/>
      <c r="C238" s="24"/>
      <c r="D238" s="24"/>
      <c r="E238" s="24"/>
      <c r="J238" s="29"/>
      <c r="S238" s="28"/>
      <c r="T238" s="29"/>
    </row>
    <row r="239" spans="1:20" s="7" customFormat="1" ht="21" x14ac:dyDescent="0.4">
      <c r="A239" s="24"/>
      <c r="B239" s="24"/>
      <c r="C239" s="24"/>
      <c r="D239" s="24"/>
      <c r="E239" s="24"/>
      <c r="J239" s="29"/>
      <c r="S239" s="28"/>
      <c r="T239" s="29"/>
    </row>
    <row r="240" spans="1:20" s="7" customFormat="1" ht="21" x14ac:dyDescent="0.4">
      <c r="A240" s="24"/>
      <c r="B240" s="24"/>
      <c r="C240" s="24"/>
      <c r="D240" s="24"/>
      <c r="E240" s="24"/>
      <c r="J240" s="29"/>
      <c r="S240" s="28"/>
      <c r="T240" s="29"/>
    </row>
    <row r="241" spans="1:20" s="7" customFormat="1" ht="21" x14ac:dyDescent="0.4">
      <c r="A241" s="24"/>
      <c r="B241" s="24"/>
      <c r="C241" s="24"/>
      <c r="D241" s="24"/>
      <c r="E241" s="24"/>
      <c r="J241" s="29"/>
      <c r="S241" s="28"/>
      <c r="T241" s="29"/>
    </row>
    <row r="242" spans="1:20" s="7" customFormat="1" ht="21" x14ac:dyDescent="0.4">
      <c r="A242" s="24"/>
      <c r="B242" s="24"/>
      <c r="C242" s="24"/>
      <c r="D242" s="24"/>
      <c r="E242" s="24"/>
      <c r="J242" s="29"/>
      <c r="S242" s="28"/>
      <c r="T242" s="29"/>
    </row>
    <row r="243" spans="1:20" s="7" customFormat="1" ht="21" x14ac:dyDescent="0.4">
      <c r="A243" s="24"/>
      <c r="B243" s="24"/>
      <c r="C243" s="24"/>
      <c r="D243" s="24"/>
      <c r="E243" s="24"/>
      <c r="J243" s="29"/>
      <c r="S243" s="28"/>
      <c r="T243" s="29"/>
    </row>
    <row r="244" spans="1:20" s="7" customFormat="1" ht="21" x14ac:dyDescent="0.4">
      <c r="A244" s="24"/>
      <c r="B244" s="24"/>
      <c r="C244" s="24"/>
      <c r="D244" s="24"/>
      <c r="E244" s="24"/>
      <c r="J244" s="29"/>
      <c r="S244" s="28"/>
      <c r="T244" s="29"/>
    </row>
    <row r="245" spans="1:20" s="7" customFormat="1" ht="21" x14ac:dyDescent="0.4">
      <c r="A245" s="24"/>
      <c r="B245" s="24"/>
      <c r="C245" s="24"/>
      <c r="D245" s="24"/>
      <c r="E245" s="24"/>
      <c r="J245" s="29"/>
      <c r="S245" s="28"/>
      <c r="T245" s="29"/>
    </row>
    <row r="246" spans="1:20" s="7" customFormat="1" ht="21" x14ac:dyDescent="0.4">
      <c r="A246" s="24"/>
      <c r="B246" s="24"/>
      <c r="C246" s="24"/>
      <c r="D246" s="24"/>
      <c r="E246" s="24"/>
      <c r="J246" s="29"/>
      <c r="S246" s="28"/>
      <c r="T246" s="29"/>
    </row>
    <row r="247" spans="1:20" s="7" customFormat="1" ht="21" x14ac:dyDescent="0.4">
      <c r="A247" s="24"/>
      <c r="B247" s="24"/>
      <c r="C247" s="24"/>
      <c r="D247" s="24"/>
      <c r="E247" s="24"/>
      <c r="J247" s="29"/>
      <c r="S247" s="28"/>
      <c r="T247" s="29"/>
    </row>
    <row r="248" spans="1:20" s="25" customFormat="1" ht="21" x14ac:dyDescent="0.4">
      <c r="B248" s="24"/>
      <c r="C248" s="24"/>
      <c r="J248" s="30"/>
      <c r="K248" s="7"/>
      <c r="S248" s="31"/>
      <c r="T248" s="30"/>
    </row>
    <row r="249" spans="1:20" s="7" customFormat="1" ht="21" x14ac:dyDescent="0.4">
      <c r="A249" s="24"/>
      <c r="B249" s="24"/>
      <c r="C249" s="24"/>
      <c r="D249" s="24"/>
      <c r="E249" s="24"/>
      <c r="J249" s="29"/>
      <c r="S249" s="28"/>
      <c r="T249" s="29"/>
    </row>
    <row r="250" spans="1:20" s="7" customFormat="1" ht="21" x14ac:dyDescent="0.4">
      <c r="A250" s="24"/>
      <c r="B250" s="24"/>
      <c r="C250" s="24"/>
      <c r="D250" s="24"/>
      <c r="E250" s="24"/>
      <c r="J250" s="29"/>
      <c r="S250" s="28"/>
      <c r="T250" s="29"/>
    </row>
    <row r="251" spans="1:20" s="7" customFormat="1" ht="21" x14ac:dyDescent="0.4">
      <c r="A251" s="24"/>
      <c r="B251" s="24"/>
      <c r="C251" s="24"/>
      <c r="D251" s="24"/>
      <c r="E251" s="24"/>
      <c r="J251" s="29"/>
      <c r="S251" s="28"/>
      <c r="T251" s="29"/>
    </row>
    <row r="252" spans="1:20" s="7" customFormat="1" ht="21" x14ac:dyDescent="0.4">
      <c r="A252" s="24"/>
      <c r="B252" s="24"/>
      <c r="C252" s="24"/>
      <c r="D252" s="24"/>
      <c r="E252" s="24"/>
      <c r="J252" s="29"/>
      <c r="S252" s="28"/>
      <c r="T252" s="29"/>
    </row>
    <row r="253" spans="1:20" s="7" customFormat="1" ht="21" x14ac:dyDescent="0.4">
      <c r="A253" s="24"/>
      <c r="B253" s="24"/>
      <c r="C253" s="24"/>
      <c r="D253" s="24"/>
      <c r="E253" s="24"/>
      <c r="J253" s="29"/>
      <c r="S253" s="28"/>
      <c r="T253" s="29"/>
    </row>
    <row r="254" spans="1:20" s="7" customFormat="1" ht="21" x14ac:dyDescent="0.4">
      <c r="A254" s="24"/>
      <c r="B254" s="24"/>
      <c r="C254" s="24"/>
      <c r="D254" s="24"/>
      <c r="E254" s="24"/>
      <c r="J254" s="29"/>
      <c r="S254" s="28"/>
      <c r="T254" s="29"/>
    </row>
    <row r="255" spans="1:20" s="7" customFormat="1" ht="21" x14ac:dyDescent="0.4">
      <c r="A255" s="24"/>
      <c r="B255" s="24"/>
      <c r="C255" s="24"/>
      <c r="D255" s="24"/>
      <c r="E255" s="24"/>
      <c r="J255" s="29"/>
      <c r="S255" s="28"/>
      <c r="T255" s="29"/>
    </row>
    <row r="256" spans="1:20" s="7" customFormat="1" ht="21" x14ac:dyDescent="0.4">
      <c r="A256" s="24"/>
      <c r="B256" s="24"/>
      <c r="C256" s="24"/>
      <c r="D256" s="24"/>
      <c r="E256" s="24"/>
      <c r="J256" s="29"/>
      <c r="S256" s="28"/>
      <c r="T256" s="29"/>
    </row>
    <row r="257" spans="1:20" s="7" customFormat="1" ht="21" x14ac:dyDescent="0.4">
      <c r="A257" s="24"/>
      <c r="B257" s="24"/>
      <c r="C257" s="24"/>
      <c r="D257" s="24"/>
      <c r="E257" s="24"/>
      <c r="J257" s="29"/>
      <c r="S257" s="28"/>
      <c r="T257" s="29"/>
    </row>
    <row r="258" spans="1:20" s="7" customFormat="1" ht="21" x14ac:dyDescent="0.4">
      <c r="A258" s="24"/>
      <c r="B258" s="24"/>
      <c r="C258" s="24"/>
      <c r="D258" s="24"/>
      <c r="E258" s="24"/>
      <c r="J258" s="29"/>
      <c r="S258" s="28"/>
      <c r="T258" s="29"/>
    </row>
    <row r="259" spans="1:20" s="7" customFormat="1" ht="21" x14ac:dyDescent="0.4">
      <c r="A259" s="24"/>
      <c r="B259" s="24"/>
      <c r="C259" s="24"/>
      <c r="D259" s="24"/>
      <c r="E259" s="24"/>
      <c r="J259" s="29"/>
      <c r="S259" s="28"/>
      <c r="T259" s="29"/>
    </row>
    <row r="260" spans="1:20" s="7" customFormat="1" ht="21" x14ac:dyDescent="0.4">
      <c r="A260" s="24"/>
      <c r="B260" s="24"/>
      <c r="C260" s="24"/>
      <c r="D260" s="24"/>
      <c r="E260" s="24"/>
      <c r="J260" s="29"/>
      <c r="S260" s="28"/>
      <c r="T260" s="29"/>
    </row>
    <row r="261" spans="1:20" s="7" customFormat="1" ht="21" x14ac:dyDescent="0.4">
      <c r="A261" s="24"/>
      <c r="B261" s="24"/>
      <c r="C261" s="24"/>
      <c r="D261" s="24"/>
      <c r="E261" s="24"/>
      <c r="J261" s="29"/>
      <c r="S261" s="28"/>
      <c r="T261" s="29"/>
    </row>
    <row r="262" spans="1:20" s="7" customFormat="1" ht="21" x14ac:dyDescent="0.4">
      <c r="A262" s="24"/>
      <c r="B262" s="24"/>
      <c r="C262" s="24"/>
      <c r="D262" s="24"/>
      <c r="E262" s="24"/>
      <c r="J262" s="29"/>
      <c r="S262" s="28"/>
      <c r="T262" s="29"/>
    </row>
    <row r="263" spans="1:20" s="7" customFormat="1" ht="21" x14ac:dyDescent="0.4">
      <c r="A263" s="24"/>
      <c r="B263" s="24"/>
      <c r="C263" s="24"/>
      <c r="D263" s="24"/>
      <c r="E263" s="24"/>
      <c r="J263" s="29"/>
      <c r="S263" s="28"/>
      <c r="T263" s="29"/>
    </row>
    <row r="264" spans="1:20" s="7" customFormat="1" ht="21" x14ac:dyDescent="0.4">
      <c r="A264" s="24"/>
      <c r="B264" s="24"/>
      <c r="C264" s="24"/>
      <c r="D264" s="24"/>
      <c r="E264" s="24"/>
      <c r="J264" s="29"/>
      <c r="S264" s="28"/>
      <c r="T264" s="29"/>
    </row>
    <row r="265" spans="1:20" s="7" customFormat="1" ht="21" x14ac:dyDescent="0.4">
      <c r="A265" s="24"/>
      <c r="B265" s="24"/>
      <c r="C265" s="24"/>
      <c r="D265" s="24"/>
      <c r="E265" s="24"/>
      <c r="J265" s="29"/>
      <c r="S265" s="28"/>
      <c r="T265" s="29"/>
    </row>
    <row r="266" spans="1:20" s="7" customFormat="1" ht="21" x14ac:dyDescent="0.4">
      <c r="A266" s="24"/>
      <c r="B266" s="24"/>
      <c r="C266" s="24"/>
      <c r="D266" s="24"/>
      <c r="E266" s="24"/>
      <c r="J266" s="29"/>
      <c r="S266" s="28"/>
      <c r="T266" s="29"/>
    </row>
    <row r="267" spans="1:20" s="7" customFormat="1" ht="21" x14ac:dyDescent="0.4">
      <c r="A267" s="24"/>
      <c r="B267" s="24"/>
      <c r="C267" s="24"/>
      <c r="D267" s="24"/>
      <c r="E267" s="24"/>
      <c r="J267" s="29"/>
      <c r="S267" s="28"/>
      <c r="T267" s="29"/>
    </row>
    <row r="268" spans="1:20" s="7" customFormat="1" ht="21" x14ac:dyDescent="0.4">
      <c r="A268" s="24"/>
      <c r="B268" s="24"/>
      <c r="C268" s="24"/>
      <c r="D268" s="24"/>
      <c r="E268" s="24"/>
      <c r="J268" s="29"/>
      <c r="S268" s="28"/>
      <c r="T268" s="29"/>
    </row>
    <row r="269" spans="1:20" s="7" customFormat="1" ht="21" x14ac:dyDescent="0.4">
      <c r="A269" s="24"/>
      <c r="B269" s="24"/>
      <c r="C269" s="24"/>
      <c r="D269" s="24"/>
      <c r="E269" s="24"/>
      <c r="J269" s="29"/>
      <c r="S269" s="28"/>
      <c r="T269" s="29"/>
    </row>
    <row r="270" spans="1:20" s="7" customFormat="1" ht="21" x14ac:dyDescent="0.4">
      <c r="A270" s="24"/>
      <c r="B270" s="24"/>
      <c r="C270" s="24"/>
      <c r="D270" s="24"/>
      <c r="E270" s="24"/>
      <c r="J270" s="29"/>
      <c r="S270" s="28"/>
      <c r="T270" s="29"/>
    </row>
    <row r="271" spans="1:20" s="7" customFormat="1" ht="21" x14ac:dyDescent="0.4">
      <c r="A271" s="24"/>
      <c r="B271" s="24"/>
      <c r="C271" s="24"/>
      <c r="D271" s="24"/>
      <c r="E271" s="24"/>
      <c r="J271" s="29"/>
      <c r="S271" s="28"/>
      <c r="T271" s="29"/>
    </row>
    <row r="272" spans="1:20" s="7" customFormat="1" ht="21" x14ac:dyDescent="0.4">
      <c r="A272" s="24"/>
      <c r="B272" s="24"/>
      <c r="C272" s="24"/>
      <c r="D272" s="24"/>
      <c r="E272" s="24"/>
      <c r="J272" s="29"/>
      <c r="S272" s="28"/>
      <c r="T272" s="29"/>
    </row>
    <row r="273" spans="1:20" s="7" customFormat="1" ht="21" x14ac:dyDescent="0.4">
      <c r="A273" s="24"/>
      <c r="B273" s="24"/>
      <c r="C273" s="24"/>
      <c r="D273" s="24"/>
      <c r="E273" s="24"/>
      <c r="J273" s="29"/>
      <c r="S273" s="28"/>
      <c r="T273" s="29"/>
    </row>
    <row r="274" spans="1:20" s="7" customFormat="1" ht="21" x14ac:dyDescent="0.4">
      <c r="A274" s="24"/>
      <c r="B274" s="24"/>
      <c r="C274" s="24"/>
      <c r="D274" s="24"/>
      <c r="E274" s="24"/>
      <c r="J274" s="29"/>
      <c r="S274" s="28"/>
      <c r="T274" s="29"/>
    </row>
    <row r="275" spans="1:20" s="7" customFormat="1" ht="21" x14ac:dyDescent="0.4">
      <c r="A275" s="24"/>
      <c r="B275" s="24"/>
      <c r="C275" s="24"/>
      <c r="D275" s="24"/>
      <c r="E275" s="24"/>
      <c r="J275" s="29"/>
      <c r="S275" s="28"/>
      <c r="T275" s="29"/>
    </row>
    <row r="276" spans="1:20" s="7" customFormat="1" ht="21" x14ac:dyDescent="0.4">
      <c r="A276" s="24"/>
      <c r="B276" s="24"/>
      <c r="C276" s="24"/>
      <c r="D276" s="24"/>
      <c r="E276" s="24"/>
      <c r="J276" s="29"/>
      <c r="S276" s="28"/>
      <c r="T276" s="29"/>
    </row>
    <row r="277" spans="1:20" s="7" customFormat="1" ht="21" x14ac:dyDescent="0.4">
      <c r="A277" s="24"/>
      <c r="B277" s="24"/>
      <c r="C277" s="24"/>
      <c r="D277" s="24"/>
      <c r="E277" s="24"/>
      <c r="J277" s="29"/>
      <c r="S277" s="28"/>
      <c r="T277" s="29"/>
    </row>
    <row r="278" spans="1:20" s="7" customFormat="1" ht="21" x14ac:dyDescent="0.4">
      <c r="A278" s="24"/>
      <c r="B278" s="24"/>
      <c r="C278" s="24"/>
      <c r="D278" s="24"/>
      <c r="E278" s="24"/>
      <c r="J278" s="29"/>
      <c r="S278" s="28"/>
      <c r="T278" s="29"/>
    </row>
    <row r="279" spans="1:20" s="7" customFormat="1" ht="21" x14ac:dyDescent="0.4">
      <c r="A279" s="24"/>
      <c r="B279" s="24"/>
      <c r="C279" s="24"/>
      <c r="D279" s="24"/>
      <c r="E279" s="24"/>
      <c r="J279" s="29"/>
      <c r="S279" s="28"/>
      <c r="T279" s="29"/>
    </row>
    <row r="280" spans="1:20" s="7" customFormat="1" ht="21" x14ac:dyDescent="0.4">
      <c r="A280" s="24"/>
      <c r="B280" s="24"/>
      <c r="C280" s="24"/>
      <c r="D280" s="24"/>
      <c r="E280" s="24"/>
      <c r="J280" s="29"/>
      <c r="S280" s="28"/>
      <c r="T280" s="29"/>
    </row>
    <row r="281" spans="1:20" s="7" customFormat="1" ht="21" x14ac:dyDescent="0.4">
      <c r="A281" s="24"/>
      <c r="B281" s="24"/>
      <c r="C281" s="24"/>
      <c r="D281" s="24"/>
      <c r="E281" s="24"/>
      <c r="J281" s="29"/>
      <c r="S281" s="28"/>
      <c r="T281" s="29"/>
    </row>
    <row r="282" spans="1:20" s="7" customFormat="1" ht="21" x14ac:dyDescent="0.4">
      <c r="A282" s="24"/>
      <c r="B282" s="24"/>
      <c r="C282" s="24"/>
      <c r="D282" s="24"/>
      <c r="E282" s="24"/>
      <c r="J282" s="29"/>
      <c r="S282" s="28"/>
      <c r="T282" s="29"/>
    </row>
    <row r="283" spans="1:20" s="7" customFormat="1" ht="21" x14ac:dyDescent="0.4">
      <c r="A283" s="24"/>
      <c r="B283" s="24"/>
      <c r="C283" s="24"/>
      <c r="D283" s="24"/>
      <c r="E283" s="24"/>
      <c r="J283" s="29"/>
      <c r="S283" s="28"/>
      <c r="T283" s="29"/>
    </row>
    <row r="284" spans="1:20" s="7" customFormat="1" ht="21" x14ac:dyDescent="0.4">
      <c r="A284" s="24"/>
      <c r="B284" s="24"/>
      <c r="C284" s="24"/>
      <c r="D284" s="24"/>
      <c r="E284" s="24"/>
      <c r="J284" s="29"/>
      <c r="S284" s="28"/>
      <c r="T284" s="29"/>
    </row>
    <row r="285" spans="1:20" s="7" customFormat="1" ht="21" x14ac:dyDescent="0.4">
      <c r="A285" s="24"/>
      <c r="B285" s="24"/>
      <c r="C285" s="24"/>
      <c r="D285" s="24"/>
      <c r="E285" s="24"/>
      <c r="J285" s="29"/>
      <c r="S285" s="28"/>
      <c r="T285" s="29"/>
    </row>
    <row r="286" spans="1:20" s="7" customFormat="1" ht="21" x14ac:dyDescent="0.4">
      <c r="A286" s="24"/>
      <c r="B286" s="24"/>
      <c r="C286" s="24"/>
      <c r="D286" s="24"/>
      <c r="E286" s="24"/>
      <c r="J286" s="29"/>
      <c r="S286" s="28"/>
      <c r="T286" s="29"/>
    </row>
    <row r="287" spans="1:20" s="7" customFormat="1" ht="21" x14ac:dyDescent="0.4">
      <c r="A287" s="24"/>
      <c r="B287" s="24"/>
      <c r="C287" s="24"/>
      <c r="D287" s="24"/>
      <c r="E287" s="24"/>
      <c r="J287" s="29"/>
      <c r="S287" s="28"/>
      <c r="T287" s="29"/>
    </row>
    <row r="288" spans="1:20" s="7" customFormat="1" ht="21" x14ac:dyDescent="0.4">
      <c r="A288" s="24"/>
      <c r="B288" s="24"/>
      <c r="C288" s="24"/>
      <c r="D288" s="24"/>
      <c r="E288" s="24"/>
      <c r="J288" s="29"/>
      <c r="S288" s="28"/>
      <c r="T288" s="29"/>
    </row>
    <row r="289" spans="1:20" s="7" customFormat="1" ht="21" x14ac:dyDescent="0.4">
      <c r="A289" s="24"/>
      <c r="B289" s="24"/>
      <c r="C289" s="24"/>
      <c r="D289" s="24"/>
      <c r="E289" s="24"/>
      <c r="J289" s="29"/>
      <c r="S289" s="28"/>
      <c r="T289" s="29"/>
    </row>
    <row r="290" spans="1:20" s="7" customFormat="1" ht="21" x14ac:dyDescent="0.4">
      <c r="A290" s="24"/>
      <c r="B290" s="24"/>
      <c r="C290" s="24"/>
      <c r="D290" s="24"/>
      <c r="E290" s="24"/>
      <c r="J290" s="29"/>
      <c r="S290" s="28"/>
      <c r="T290" s="29"/>
    </row>
    <row r="291" spans="1:20" s="7" customFormat="1" ht="21" x14ac:dyDescent="0.4">
      <c r="A291" s="24"/>
      <c r="B291" s="24"/>
      <c r="C291" s="24"/>
      <c r="D291" s="24"/>
      <c r="E291" s="24"/>
      <c r="J291" s="29"/>
      <c r="S291" s="28"/>
      <c r="T291" s="29"/>
    </row>
    <row r="292" spans="1:20" s="7" customFormat="1" ht="21" x14ac:dyDescent="0.4">
      <c r="A292" s="24"/>
      <c r="B292" s="24"/>
      <c r="C292" s="24"/>
      <c r="D292" s="24"/>
      <c r="E292" s="24"/>
      <c r="J292" s="29"/>
      <c r="S292" s="28"/>
      <c r="T292" s="29"/>
    </row>
    <row r="293" spans="1:20" s="7" customFormat="1" ht="21" x14ac:dyDescent="0.4">
      <c r="A293" s="24"/>
      <c r="B293" s="24"/>
      <c r="C293" s="24"/>
      <c r="D293" s="24"/>
      <c r="E293" s="24"/>
      <c r="J293" s="29"/>
      <c r="S293" s="28"/>
      <c r="T293" s="29"/>
    </row>
    <row r="294" spans="1:20" s="7" customFormat="1" ht="21" x14ac:dyDescent="0.4">
      <c r="A294" s="24"/>
      <c r="B294" s="24"/>
      <c r="C294" s="24"/>
      <c r="D294" s="24"/>
      <c r="E294" s="24"/>
      <c r="J294" s="29"/>
      <c r="S294" s="28"/>
      <c r="T294" s="29"/>
    </row>
    <row r="295" spans="1:20" s="7" customFormat="1" ht="21" x14ac:dyDescent="0.4">
      <c r="A295" s="24"/>
      <c r="B295" s="24"/>
      <c r="C295" s="24"/>
      <c r="D295" s="24"/>
      <c r="E295" s="24"/>
      <c r="J295" s="29"/>
      <c r="S295" s="28"/>
      <c r="T295" s="29"/>
    </row>
    <row r="296" spans="1:20" s="7" customFormat="1" ht="21" x14ac:dyDescent="0.4">
      <c r="A296" s="24"/>
      <c r="B296" s="24"/>
      <c r="C296" s="24"/>
      <c r="D296" s="24"/>
      <c r="E296" s="24"/>
      <c r="J296" s="29"/>
      <c r="S296" s="28"/>
      <c r="T296" s="29"/>
    </row>
    <row r="297" spans="1:20" s="7" customFormat="1" ht="21" x14ac:dyDescent="0.4">
      <c r="A297" s="24"/>
      <c r="B297" s="24"/>
      <c r="C297" s="24"/>
      <c r="D297" s="24"/>
      <c r="E297" s="24"/>
      <c r="J297" s="29"/>
      <c r="S297" s="28"/>
      <c r="T297" s="29"/>
    </row>
    <row r="298" spans="1:20" s="7" customFormat="1" ht="21" x14ac:dyDescent="0.4">
      <c r="A298" s="24"/>
      <c r="B298" s="24"/>
      <c r="C298" s="24"/>
      <c r="D298" s="24"/>
      <c r="E298" s="24"/>
      <c r="J298" s="29"/>
      <c r="S298" s="28"/>
      <c r="T298" s="29"/>
    </row>
    <row r="299" spans="1:20" s="7" customFormat="1" ht="21" x14ac:dyDescent="0.4">
      <c r="A299" s="24"/>
      <c r="B299" s="24"/>
      <c r="C299" s="24"/>
      <c r="D299" s="24"/>
      <c r="E299" s="24"/>
      <c r="J299" s="29"/>
      <c r="S299" s="28"/>
      <c r="T299" s="29"/>
    </row>
    <row r="300" spans="1:20" s="7" customFormat="1" ht="21" x14ac:dyDescent="0.4">
      <c r="A300" s="24"/>
      <c r="B300" s="24"/>
      <c r="C300" s="24"/>
      <c r="D300" s="24"/>
      <c r="E300" s="24"/>
      <c r="J300" s="29"/>
      <c r="S300" s="28"/>
      <c r="T300" s="29"/>
    </row>
    <row r="301" spans="1:20" s="7" customFormat="1" ht="21" x14ac:dyDescent="0.4">
      <c r="A301" s="24"/>
      <c r="B301" s="24"/>
      <c r="C301" s="24"/>
      <c r="D301" s="24"/>
      <c r="E301" s="24"/>
      <c r="J301" s="29"/>
      <c r="S301" s="28"/>
      <c r="T301" s="29"/>
    </row>
    <row r="302" spans="1:20" s="7" customFormat="1" ht="21" x14ac:dyDescent="0.4">
      <c r="A302" s="24"/>
      <c r="B302" s="24"/>
      <c r="C302" s="24"/>
      <c r="D302" s="24"/>
      <c r="E302" s="24"/>
      <c r="J302" s="29"/>
      <c r="S302" s="28"/>
      <c r="T302" s="29"/>
    </row>
    <row r="303" spans="1:20" s="7" customFormat="1" ht="21" x14ac:dyDescent="0.4">
      <c r="A303" s="24"/>
      <c r="B303" s="24"/>
      <c r="C303" s="24"/>
      <c r="D303" s="24"/>
      <c r="E303" s="24"/>
      <c r="J303" s="29"/>
      <c r="S303" s="28"/>
      <c r="T303" s="29"/>
    </row>
    <row r="304" spans="1:20" s="7" customFormat="1" ht="21" x14ac:dyDescent="0.4">
      <c r="A304" s="24"/>
      <c r="B304" s="24"/>
      <c r="C304" s="24"/>
      <c r="D304" s="24"/>
      <c r="E304" s="24"/>
      <c r="J304" s="29"/>
      <c r="S304" s="28"/>
      <c r="T304" s="29"/>
    </row>
    <row r="305" spans="1:20" s="7" customFormat="1" ht="21" x14ac:dyDescent="0.4">
      <c r="A305" s="24"/>
      <c r="B305" s="24"/>
      <c r="C305" s="24"/>
      <c r="D305" s="24"/>
      <c r="E305" s="24"/>
      <c r="J305" s="29"/>
      <c r="S305" s="28"/>
      <c r="T305" s="29"/>
    </row>
    <row r="306" spans="1:20" s="7" customFormat="1" ht="21" x14ac:dyDescent="0.4">
      <c r="A306" s="24"/>
      <c r="B306" s="24"/>
      <c r="C306" s="24"/>
      <c r="D306" s="24"/>
      <c r="E306" s="24"/>
      <c r="J306" s="29"/>
      <c r="S306" s="28"/>
      <c r="T306" s="29"/>
    </row>
    <row r="307" spans="1:20" s="7" customFormat="1" ht="21" x14ac:dyDescent="0.4">
      <c r="A307" s="24"/>
      <c r="B307" s="24"/>
      <c r="C307" s="24"/>
      <c r="D307" s="24"/>
      <c r="E307" s="24"/>
      <c r="J307" s="29"/>
      <c r="S307" s="28"/>
      <c r="T307" s="29"/>
    </row>
    <row r="308" spans="1:20" s="7" customFormat="1" ht="21" x14ac:dyDescent="0.4">
      <c r="A308" s="24"/>
      <c r="B308" s="24"/>
      <c r="C308" s="24"/>
      <c r="D308" s="24"/>
      <c r="E308" s="24"/>
      <c r="J308" s="29"/>
      <c r="S308" s="28"/>
      <c r="T308" s="29"/>
    </row>
    <row r="309" spans="1:20" s="7" customFormat="1" ht="21" x14ac:dyDescent="0.4">
      <c r="A309" s="24"/>
      <c r="B309" s="24"/>
      <c r="C309" s="24"/>
      <c r="D309" s="24"/>
      <c r="E309" s="24"/>
      <c r="J309" s="29"/>
      <c r="S309" s="28"/>
      <c r="T309" s="29"/>
    </row>
    <row r="310" spans="1:20" s="7" customFormat="1" ht="21" x14ac:dyDescent="0.4">
      <c r="A310" s="24"/>
      <c r="B310" s="24"/>
      <c r="C310" s="24"/>
      <c r="D310" s="24"/>
      <c r="E310" s="24"/>
      <c r="J310" s="29"/>
      <c r="S310" s="28"/>
      <c r="T310" s="29"/>
    </row>
    <row r="311" spans="1:20" s="7" customFormat="1" ht="21" x14ac:dyDescent="0.4">
      <c r="A311" s="24"/>
      <c r="B311" s="24"/>
      <c r="C311" s="24"/>
      <c r="D311" s="24"/>
      <c r="E311" s="24"/>
      <c r="J311" s="29"/>
      <c r="S311" s="28"/>
      <c r="T311" s="29"/>
    </row>
    <row r="312" spans="1:20" s="7" customFormat="1" ht="21" x14ac:dyDescent="0.4">
      <c r="A312" s="24"/>
      <c r="B312" s="24"/>
      <c r="C312" s="24"/>
      <c r="D312" s="24"/>
      <c r="E312" s="24"/>
      <c r="J312" s="29"/>
      <c r="S312" s="28"/>
      <c r="T312" s="29"/>
    </row>
    <row r="313" spans="1:20" s="7" customFormat="1" ht="21" x14ac:dyDescent="0.4">
      <c r="A313" s="24"/>
      <c r="B313" s="24"/>
      <c r="C313" s="24"/>
      <c r="D313" s="24"/>
      <c r="E313" s="24"/>
      <c r="J313" s="29"/>
      <c r="S313" s="28"/>
      <c r="T313" s="29"/>
    </row>
    <row r="314" spans="1:20" s="7" customFormat="1" ht="21" x14ac:dyDescent="0.4">
      <c r="A314" s="24"/>
      <c r="B314" s="24"/>
      <c r="C314" s="24"/>
      <c r="D314" s="24"/>
      <c r="E314" s="24"/>
      <c r="J314" s="29"/>
      <c r="S314" s="28"/>
      <c r="T314" s="29"/>
    </row>
    <row r="315" spans="1:20" s="7" customFormat="1" ht="21" x14ac:dyDescent="0.4">
      <c r="A315" s="24"/>
      <c r="B315" s="24"/>
      <c r="C315" s="24"/>
      <c r="D315" s="24"/>
      <c r="E315" s="24"/>
      <c r="J315" s="29"/>
      <c r="S315" s="28"/>
      <c r="T315" s="29"/>
    </row>
    <row r="316" spans="1:20" s="7" customFormat="1" ht="21" x14ac:dyDescent="0.4">
      <c r="A316" s="24"/>
      <c r="B316" s="24"/>
      <c r="C316" s="24"/>
      <c r="D316" s="24"/>
      <c r="E316" s="24"/>
      <c r="J316" s="29"/>
      <c r="S316" s="28"/>
      <c r="T316" s="29"/>
    </row>
    <row r="317" spans="1:20" s="7" customFormat="1" ht="21" x14ac:dyDescent="0.4">
      <c r="A317" s="24"/>
      <c r="B317" s="24"/>
      <c r="C317" s="24"/>
      <c r="D317" s="24"/>
      <c r="E317" s="24"/>
      <c r="J317" s="29"/>
      <c r="S317" s="28"/>
      <c r="T317" s="29"/>
    </row>
    <row r="318" spans="1:20" s="7" customFormat="1" ht="21" x14ac:dyDescent="0.4">
      <c r="A318" s="24"/>
      <c r="B318" s="24"/>
      <c r="C318" s="24"/>
      <c r="D318" s="24"/>
      <c r="E318" s="24"/>
      <c r="J318" s="29"/>
      <c r="S318" s="28"/>
      <c r="T318" s="29"/>
    </row>
    <row r="319" spans="1:20" s="7" customFormat="1" ht="21" x14ac:dyDescent="0.4">
      <c r="A319" s="24"/>
      <c r="B319" s="24"/>
      <c r="C319" s="24"/>
      <c r="D319" s="24"/>
      <c r="E319" s="24"/>
      <c r="J319" s="29"/>
      <c r="S319" s="28"/>
      <c r="T319" s="29"/>
    </row>
    <row r="320" spans="1:20" s="7" customFormat="1" ht="21" x14ac:dyDescent="0.4">
      <c r="A320" s="24"/>
      <c r="B320" s="24"/>
      <c r="C320" s="24"/>
      <c r="D320" s="24"/>
      <c r="E320" s="24"/>
      <c r="J320" s="29"/>
      <c r="S320" s="28"/>
      <c r="T320" s="29"/>
    </row>
    <row r="321" spans="1:20" s="7" customFormat="1" ht="21" x14ac:dyDescent="0.4">
      <c r="A321" s="24"/>
      <c r="B321" s="24"/>
      <c r="C321" s="24"/>
      <c r="D321" s="24"/>
      <c r="E321" s="24"/>
      <c r="J321" s="29"/>
      <c r="S321" s="28"/>
      <c r="T321" s="29"/>
    </row>
    <row r="322" spans="1:20" s="7" customFormat="1" ht="21" x14ac:dyDescent="0.4">
      <c r="A322" s="24"/>
      <c r="B322" s="24"/>
      <c r="C322" s="24"/>
      <c r="D322" s="24"/>
      <c r="E322" s="24"/>
      <c r="J322" s="29"/>
      <c r="S322" s="28"/>
      <c r="T322" s="29"/>
    </row>
    <row r="323" spans="1:20" s="7" customFormat="1" ht="21" x14ac:dyDescent="0.4">
      <c r="A323" s="24"/>
      <c r="B323" s="24"/>
      <c r="C323" s="24"/>
      <c r="D323" s="24"/>
      <c r="E323" s="24"/>
      <c r="J323" s="29"/>
      <c r="S323" s="28"/>
      <c r="T323" s="29"/>
    </row>
    <row r="324" spans="1:20" s="7" customFormat="1" ht="21" x14ac:dyDescent="0.4">
      <c r="A324" s="24"/>
      <c r="B324" s="24"/>
      <c r="C324" s="24"/>
      <c r="D324" s="24"/>
      <c r="E324" s="24"/>
      <c r="J324" s="29"/>
      <c r="S324" s="28"/>
      <c r="T324" s="29"/>
    </row>
    <row r="325" spans="1:20" s="7" customFormat="1" ht="21" x14ac:dyDescent="0.4">
      <c r="A325" s="24"/>
      <c r="B325" s="24"/>
      <c r="C325" s="24"/>
      <c r="D325" s="24"/>
      <c r="E325" s="24"/>
      <c r="J325" s="29"/>
      <c r="S325" s="28"/>
      <c r="T325" s="29"/>
    </row>
    <row r="326" spans="1:20" s="7" customFormat="1" ht="21" x14ac:dyDescent="0.4">
      <c r="A326" s="24"/>
      <c r="B326" s="24"/>
      <c r="C326" s="24"/>
      <c r="D326" s="24"/>
      <c r="E326" s="24"/>
      <c r="J326" s="29"/>
      <c r="S326" s="28"/>
      <c r="T326" s="29"/>
    </row>
    <row r="327" spans="1:20" s="7" customFormat="1" ht="21" x14ac:dyDescent="0.4">
      <c r="A327" s="24"/>
      <c r="B327" s="24"/>
      <c r="C327" s="24"/>
      <c r="D327" s="24"/>
      <c r="E327" s="24"/>
      <c r="J327" s="29"/>
      <c r="S327" s="28"/>
      <c r="T327" s="29"/>
    </row>
    <row r="328" spans="1:20" s="7" customFormat="1" ht="21" x14ac:dyDescent="0.4">
      <c r="A328" s="24"/>
      <c r="B328" s="24"/>
      <c r="C328" s="24"/>
      <c r="D328" s="24"/>
      <c r="E328" s="24"/>
      <c r="J328" s="29"/>
      <c r="S328" s="28"/>
      <c r="T328" s="29"/>
    </row>
    <row r="329" spans="1:20" s="7" customFormat="1" ht="21" x14ac:dyDescent="0.4">
      <c r="A329" s="24"/>
      <c r="B329" s="24"/>
      <c r="C329" s="24"/>
      <c r="D329" s="24"/>
      <c r="E329" s="24"/>
      <c r="J329" s="29"/>
      <c r="S329" s="28"/>
      <c r="T329" s="29"/>
    </row>
    <row r="330" spans="1:20" s="7" customFormat="1" ht="21" x14ac:dyDescent="0.4">
      <c r="A330" s="24"/>
      <c r="B330" s="24"/>
      <c r="C330" s="24"/>
      <c r="D330" s="24"/>
      <c r="E330" s="24"/>
      <c r="J330" s="29"/>
      <c r="S330" s="28"/>
      <c r="T330" s="29"/>
    </row>
    <row r="331" spans="1:20" s="7" customFormat="1" ht="21" x14ac:dyDescent="0.4">
      <c r="A331" s="24"/>
      <c r="B331" s="24"/>
      <c r="C331" s="24"/>
      <c r="D331" s="24"/>
      <c r="E331" s="24"/>
      <c r="J331" s="29"/>
      <c r="S331" s="28"/>
      <c r="T331" s="29"/>
    </row>
    <row r="332" spans="1:20" s="7" customFormat="1" ht="21" x14ac:dyDescent="0.4">
      <c r="A332" s="24"/>
      <c r="B332" s="24"/>
      <c r="C332" s="24"/>
      <c r="D332" s="24"/>
      <c r="E332" s="24"/>
      <c r="J332" s="29"/>
      <c r="S332" s="28"/>
      <c r="T332" s="29"/>
    </row>
    <row r="333" spans="1:20" s="7" customFormat="1" ht="21" x14ac:dyDescent="0.4">
      <c r="A333" s="24"/>
      <c r="B333" s="24"/>
      <c r="C333" s="24"/>
      <c r="D333" s="24"/>
      <c r="E333" s="24"/>
      <c r="J333" s="29"/>
      <c r="S333" s="28"/>
      <c r="T333" s="29"/>
    </row>
    <row r="334" spans="1:20" s="7" customFormat="1" ht="21" x14ac:dyDescent="0.4">
      <c r="A334" s="24"/>
      <c r="B334" s="24"/>
      <c r="C334" s="24"/>
      <c r="D334" s="24"/>
      <c r="E334" s="24"/>
      <c r="J334" s="29"/>
      <c r="S334" s="28"/>
      <c r="T334" s="29"/>
    </row>
    <row r="335" spans="1:20" s="7" customFormat="1" ht="21" x14ac:dyDescent="0.4">
      <c r="A335" s="24"/>
      <c r="B335" s="24"/>
      <c r="C335" s="24"/>
      <c r="D335" s="24"/>
      <c r="E335" s="24"/>
      <c r="J335" s="29"/>
      <c r="S335" s="28"/>
      <c r="T335" s="29"/>
    </row>
    <row r="336" spans="1:20" s="7" customFormat="1" ht="21" x14ac:dyDescent="0.4">
      <c r="A336" s="24"/>
      <c r="B336" s="24"/>
      <c r="C336" s="24"/>
      <c r="D336" s="24"/>
      <c r="E336" s="24"/>
      <c r="J336" s="29"/>
      <c r="S336" s="28"/>
      <c r="T336" s="29"/>
    </row>
    <row r="337" spans="1:20" s="7" customFormat="1" ht="21" x14ac:dyDescent="0.4">
      <c r="A337" s="24"/>
      <c r="B337" s="24"/>
      <c r="C337" s="24"/>
      <c r="D337" s="24"/>
      <c r="E337" s="24"/>
      <c r="J337" s="29"/>
      <c r="S337" s="28"/>
      <c r="T337" s="29"/>
    </row>
    <row r="338" spans="1:20" s="7" customFormat="1" ht="21" x14ac:dyDescent="0.4">
      <c r="A338" s="24"/>
      <c r="B338" s="24"/>
      <c r="C338" s="24"/>
      <c r="D338" s="24"/>
      <c r="E338" s="24"/>
      <c r="J338" s="29"/>
      <c r="S338" s="28"/>
      <c r="T338" s="29"/>
    </row>
    <row r="339" spans="1:20" s="7" customFormat="1" ht="21" x14ac:dyDescent="0.4">
      <c r="A339" s="24"/>
      <c r="B339" s="24"/>
      <c r="C339" s="24"/>
      <c r="D339" s="24"/>
      <c r="E339" s="24"/>
      <c r="J339" s="29"/>
      <c r="S339" s="28"/>
      <c r="T339" s="29"/>
    </row>
    <row r="340" spans="1:20" s="7" customFormat="1" ht="21" x14ac:dyDescent="0.4">
      <c r="A340" s="24"/>
      <c r="B340" s="24"/>
      <c r="C340" s="24"/>
      <c r="D340" s="24"/>
      <c r="E340" s="24"/>
      <c r="J340" s="29"/>
      <c r="S340" s="28"/>
      <c r="T340" s="29"/>
    </row>
    <row r="341" spans="1:20" s="7" customFormat="1" ht="21" x14ac:dyDescent="0.4">
      <c r="A341" s="24"/>
      <c r="B341" s="24"/>
      <c r="C341" s="24"/>
      <c r="D341" s="24"/>
      <c r="E341" s="24"/>
      <c r="J341" s="29"/>
      <c r="S341" s="28"/>
      <c r="T341" s="29"/>
    </row>
    <row r="342" spans="1:20" s="7" customFormat="1" ht="21" x14ac:dyDescent="0.4">
      <c r="A342" s="24"/>
      <c r="B342" s="24"/>
      <c r="C342" s="24"/>
      <c r="D342" s="24"/>
      <c r="E342" s="24"/>
      <c r="J342" s="29"/>
      <c r="S342" s="28"/>
      <c r="T342" s="29"/>
    </row>
    <row r="343" spans="1:20" s="7" customFormat="1" ht="21" x14ac:dyDescent="0.4">
      <c r="A343" s="24"/>
      <c r="B343" s="24"/>
      <c r="C343" s="24"/>
      <c r="D343" s="24"/>
      <c r="E343" s="24"/>
      <c r="J343" s="29"/>
      <c r="S343" s="28"/>
      <c r="T343" s="29"/>
    </row>
    <row r="344" spans="1:20" s="7" customFormat="1" ht="21" x14ac:dyDescent="0.4">
      <c r="A344" s="24"/>
      <c r="B344" s="24"/>
      <c r="C344" s="24"/>
      <c r="D344" s="24"/>
      <c r="E344" s="24"/>
      <c r="J344" s="29"/>
      <c r="S344" s="28"/>
      <c r="T344" s="29"/>
    </row>
    <row r="345" spans="1:20" s="7" customFormat="1" ht="21" x14ac:dyDescent="0.4">
      <c r="A345" s="24"/>
      <c r="B345" s="24"/>
      <c r="C345" s="24"/>
      <c r="D345" s="24"/>
      <c r="E345" s="24"/>
      <c r="J345" s="29"/>
      <c r="S345" s="28"/>
      <c r="T345" s="29"/>
    </row>
    <row r="346" spans="1:20" s="7" customFormat="1" ht="21" x14ac:dyDescent="0.4">
      <c r="A346" s="24"/>
      <c r="B346" s="24"/>
      <c r="C346" s="24"/>
      <c r="D346" s="24"/>
      <c r="E346" s="24"/>
      <c r="J346" s="29"/>
      <c r="S346" s="28"/>
      <c r="T346" s="29"/>
    </row>
    <row r="347" spans="1:20" s="7" customFormat="1" ht="21" x14ac:dyDescent="0.4">
      <c r="A347" s="24"/>
      <c r="B347" s="24"/>
      <c r="C347" s="24"/>
      <c r="D347" s="24"/>
      <c r="E347" s="24"/>
      <c r="J347" s="29"/>
      <c r="S347" s="28"/>
      <c r="T347" s="29"/>
    </row>
    <row r="348" spans="1:20" s="7" customFormat="1" ht="21" x14ac:dyDescent="0.4">
      <c r="A348" s="24"/>
      <c r="B348" s="24"/>
      <c r="C348" s="24"/>
      <c r="D348" s="24"/>
      <c r="E348" s="24"/>
      <c r="J348" s="29"/>
      <c r="S348" s="28"/>
      <c r="T348" s="29"/>
    </row>
    <row r="349" spans="1:20" s="7" customFormat="1" ht="21" x14ac:dyDescent="0.4">
      <c r="A349" s="24"/>
      <c r="B349" s="24"/>
      <c r="C349" s="24"/>
      <c r="D349" s="24"/>
      <c r="E349" s="24"/>
      <c r="J349" s="29"/>
      <c r="S349" s="28"/>
      <c r="T349" s="29"/>
    </row>
    <row r="350" spans="1:20" s="7" customFormat="1" ht="21" x14ac:dyDescent="0.4">
      <c r="A350" s="24"/>
      <c r="B350" s="24"/>
      <c r="C350" s="24"/>
      <c r="D350" s="24"/>
      <c r="E350" s="24"/>
      <c r="J350" s="29"/>
      <c r="S350" s="28"/>
      <c r="T350" s="29"/>
    </row>
    <row r="351" spans="1:20" s="7" customFormat="1" ht="21" x14ac:dyDescent="0.4">
      <c r="A351" s="24"/>
      <c r="B351" s="24"/>
      <c r="C351" s="24"/>
      <c r="D351" s="24"/>
      <c r="E351" s="24"/>
      <c r="J351" s="29"/>
      <c r="S351" s="28"/>
      <c r="T351" s="29"/>
    </row>
    <row r="352" spans="1:20" s="7" customFormat="1" ht="21" x14ac:dyDescent="0.4">
      <c r="A352" s="24"/>
      <c r="B352" s="24"/>
      <c r="C352" s="24"/>
      <c r="D352" s="24"/>
      <c r="E352" s="24"/>
      <c r="J352" s="29"/>
      <c r="S352" s="28"/>
      <c r="T352" s="29"/>
    </row>
    <row r="353" spans="1:20" s="7" customFormat="1" ht="21" x14ac:dyDescent="0.4">
      <c r="A353" s="24"/>
      <c r="B353" s="24"/>
      <c r="C353" s="24"/>
      <c r="D353" s="24"/>
      <c r="E353" s="24"/>
      <c r="J353" s="29"/>
      <c r="S353" s="28"/>
      <c r="T353" s="29"/>
    </row>
    <row r="354" spans="1:20" s="7" customFormat="1" ht="21" x14ac:dyDescent="0.4">
      <c r="A354" s="24"/>
      <c r="B354" s="24"/>
      <c r="C354" s="24"/>
      <c r="D354" s="24"/>
      <c r="E354" s="24"/>
      <c r="J354" s="29"/>
      <c r="S354" s="28"/>
      <c r="T354" s="29"/>
    </row>
    <row r="355" spans="1:20" s="7" customFormat="1" ht="21" x14ac:dyDescent="0.4">
      <c r="A355" s="24"/>
      <c r="B355" s="24"/>
      <c r="C355" s="24"/>
      <c r="D355" s="24"/>
      <c r="E355" s="24"/>
      <c r="J355" s="29"/>
      <c r="S355" s="28"/>
      <c r="T355" s="29"/>
    </row>
    <row r="356" spans="1:20" s="7" customFormat="1" ht="21" x14ac:dyDescent="0.4">
      <c r="A356" s="24"/>
      <c r="B356" s="24"/>
      <c r="C356" s="24"/>
      <c r="D356" s="24"/>
      <c r="E356" s="24"/>
      <c r="J356" s="29"/>
      <c r="S356" s="28"/>
      <c r="T356" s="29"/>
    </row>
    <row r="357" spans="1:20" s="7" customFormat="1" ht="21" x14ac:dyDescent="0.4">
      <c r="A357" s="24"/>
      <c r="B357" s="24"/>
      <c r="C357" s="24"/>
      <c r="D357" s="24"/>
      <c r="E357" s="24"/>
      <c r="J357" s="29"/>
      <c r="S357" s="28"/>
      <c r="T357" s="29"/>
    </row>
    <row r="358" spans="1:20" s="7" customFormat="1" ht="21" x14ac:dyDescent="0.4">
      <c r="A358" s="24"/>
      <c r="B358" s="24"/>
      <c r="C358" s="24"/>
      <c r="D358" s="24"/>
      <c r="E358" s="24"/>
      <c r="J358" s="29"/>
      <c r="S358" s="28"/>
      <c r="T358" s="29"/>
    </row>
    <row r="359" spans="1:20" s="7" customFormat="1" ht="21" x14ac:dyDescent="0.4">
      <c r="A359" s="24"/>
      <c r="B359" s="24"/>
      <c r="C359" s="24"/>
      <c r="D359" s="24"/>
      <c r="E359" s="24"/>
      <c r="J359" s="29"/>
      <c r="S359" s="28"/>
      <c r="T359" s="29"/>
    </row>
    <row r="360" spans="1:20" s="7" customFormat="1" ht="21" x14ac:dyDescent="0.4">
      <c r="A360" s="24"/>
      <c r="B360" s="24"/>
      <c r="C360" s="24"/>
      <c r="D360" s="24"/>
      <c r="E360" s="24"/>
      <c r="J360" s="29"/>
      <c r="S360" s="28"/>
      <c r="T360" s="29"/>
    </row>
    <row r="361" spans="1:20" s="7" customFormat="1" ht="21" x14ac:dyDescent="0.4">
      <c r="A361" s="24"/>
      <c r="B361" s="24"/>
      <c r="C361" s="24"/>
      <c r="D361" s="24"/>
      <c r="E361" s="24"/>
      <c r="J361" s="29"/>
      <c r="S361" s="28"/>
      <c r="T361" s="29"/>
    </row>
    <row r="362" spans="1:20" s="7" customFormat="1" ht="21" x14ac:dyDescent="0.4">
      <c r="A362" s="24"/>
      <c r="B362" s="24"/>
      <c r="C362" s="24"/>
      <c r="D362" s="24"/>
      <c r="E362" s="24"/>
      <c r="J362" s="29"/>
      <c r="S362" s="28"/>
      <c r="T362" s="29"/>
    </row>
    <row r="363" spans="1:20" s="7" customFormat="1" ht="21" x14ac:dyDescent="0.4">
      <c r="A363" s="24"/>
      <c r="B363" s="24"/>
      <c r="C363" s="24"/>
      <c r="D363" s="24"/>
      <c r="E363" s="24"/>
      <c r="J363" s="29"/>
      <c r="S363" s="28"/>
      <c r="T363" s="29"/>
    </row>
    <row r="364" spans="1:20" s="7" customFormat="1" ht="21" x14ac:dyDescent="0.4">
      <c r="A364" s="24"/>
      <c r="B364" s="24"/>
      <c r="C364" s="24"/>
      <c r="D364" s="24"/>
      <c r="E364" s="24"/>
      <c r="J364" s="29"/>
      <c r="S364" s="28"/>
      <c r="T364" s="29"/>
    </row>
    <row r="365" spans="1:20" s="7" customFormat="1" ht="21" x14ac:dyDescent="0.4">
      <c r="A365" s="24"/>
      <c r="B365" s="24"/>
      <c r="C365" s="24"/>
      <c r="D365" s="24"/>
      <c r="E365" s="24"/>
      <c r="J365" s="29"/>
      <c r="S365" s="28"/>
      <c r="T365" s="29"/>
    </row>
    <row r="366" spans="1:20" s="7" customFormat="1" ht="21" x14ac:dyDescent="0.4">
      <c r="A366" s="24"/>
      <c r="B366" s="24"/>
      <c r="C366" s="24"/>
      <c r="D366" s="24"/>
      <c r="E366" s="24"/>
      <c r="J366" s="29"/>
      <c r="S366" s="28"/>
      <c r="T366" s="29"/>
    </row>
    <row r="367" spans="1:20" s="7" customFormat="1" ht="21" x14ac:dyDescent="0.4">
      <c r="A367" s="24"/>
      <c r="B367" s="24"/>
      <c r="C367" s="24"/>
      <c r="D367" s="24"/>
      <c r="E367" s="24"/>
      <c r="J367" s="29"/>
      <c r="S367" s="28"/>
      <c r="T367" s="29"/>
    </row>
    <row r="368" spans="1:20" s="7" customFormat="1" ht="21" x14ac:dyDescent="0.4">
      <c r="A368" s="24"/>
      <c r="B368" s="24"/>
      <c r="C368" s="24"/>
      <c r="D368" s="24"/>
      <c r="E368" s="24"/>
      <c r="J368" s="29"/>
      <c r="S368" s="28"/>
      <c r="T368" s="29"/>
    </row>
    <row r="369" spans="1:20" s="7" customFormat="1" ht="21" x14ac:dyDescent="0.4">
      <c r="A369" s="24"/>
      <c r="B369" s="24"/>
      <c r="C369" s="24"/>
      <c r="D369" s="24"/>
      <c r="E369" s="24"/>
      <c r="J369" s="29"/>
      <c r="S369" s="28"/>
      <c r="T369" s="29"/>
    </row>
    <row r="370" spans="1:20" s="7" customFormat="1" ht="21" x14ac:dyDescent="0.4">
      <c r="A370" s="24"/>
      <c r="B370" s="24"/>
      <c r="C370" s="24"/>
      <c r="D370" s="24"/>
      <c r="E370" s="24"/>
      <c r="J370" s="29"/>
      <c r="S370" s="28"/>
      <c r="T370" s="29"/>
    </row>
    <row r="371" spans="1:20" s="7" customFormat="1" ht="21" x14ac:dyDescent="0.4">
      <c r="A371" s="24"/>
      <c r="B371" s="24"/>
      <c r="C371" s="24"/>
      <c r="D371" s="24"/>
      <c r="E371" s="24"/>
      <c r="J371" s="29"/>
      <c r="S371" s="28"/>
      <c r="T371" s="29"/>
    </row>
    <row r="372" spans="1:20" s="7" customFormat="1" ht="21" x14ac:dyDescent="0.4">
      <c r="A372" s="24"/>
      <c r="B372" s="24"/>
      <c r="C372" s="24"/>
      <c r="D372" s="24"/>
      <c r="E372" s="24"/>
      <c r="J372" s="29"/>
      <c r="S372" s="28"/>
      <c r="T372" s="29"/>
    </row>
    <row r="373" spans="1:20" s="7" customFormat="1" ht="21" x14ac:dyDescent="0.4">
      <c r="A373" s="24"/>
      <c r="B373" s="24"/>
      <c r="C373" s="24"/>
      <c r="D373" s="24"/>
      <c r="E373" s="24"/>
      <c r="J373" s="29"/>
      <c r="S373" s="28"/>
      <c r="T373" s="29"/>
    </row>
    <row r="374" spans="1:20" s="7" customFormat="1" ht="21" x14ac:dyDescent="0.4">
      <c r="A374" s="24"/>
      <c r="B374" s="24"/>
      <c r="C374" s="24"/>
      <c r="D374" s="24"/>
      <c r="E374" s="24"/>
      <c r="J374" s="29"/>
      <c r="S374" s="28"/>
      <c r="T374" s="29"/>
    </row>
    <row r="375" spans="1:20" s="7" customFormat="1" ht="21" x14ac:dyDescent="0.4">
      <c r="A375" s="24"/>
      <c r="B375" s="24"/>
      <c r="C375" s="24"/>
      <c r="D375" s="24"/>
      <c r="E375" s="24"/>
      <c r="J375" s="29"/>
      <c r="S375" s="28"/>
      <c r="T375" s="29"/>
    </row>
    <row r="376" spans="1:20" s="7" customFormat="1" ht="21" x14ac:dyDescent="0.4">
      <c r="A376" s="24"/>
      <c r="B376" s="24"/>
      <c r="C376" s="24"/>
      <c r="D376" s="24"/>
      <c r="E376" s="24"/>
      <c r="J376" s="29"/>
      <c r="S376" s="28"/>
      <c r="T376" s="29"/>
    </row>
    <row r="377" spans="1:20" s="7" customFormat="1" ht="21" x14ac:dyDescent="0.4">
      <c r="A377" s="24"/>
      <c r="B377" s="24"/>
      <c r="C377" s="24"/>
      <c r="D377" s="24"/>
      <c r="E377" s="24"/>
      <c r="J377" s="29"/>
      <c r="S377" s="28"/>
      <c r="T377" s="29"/>
    </row>
    <row r="378" spans="1:20" s="7" customFormat="1" ht="21" x14ac:dyDescent="0.4">
      <c r="A378" s="24"/>
      <c r="B378" s="24"/>
      <c r="C378" s="24"/>
      <c r="D378" s="24"/>
      <c r="E378" s="24"/>
      <c r="J378" s="29"/>
      <c r="S378" s="28"/>
      <c r="T378" s="29"/>
    </row>
    <row r="379" spans="1:20" s="7" customFormat="1" ht="21" x14ac:dyDescent="0.4">
      <c r="A379" s="24"/>
      <c r="B379" s="24"/>
      <c r="C379" s="24"/>
      <c r="D379" s="24"/>
      <c r="E379" s="24"/>
      <c r="J379" s="29"/>
      <c r="S379" s="28"/>
      <c r="T379" s="29"/>
    </row>
    <row r="380" spans="1:20" s="7" customFormat="1" ht="21" x14ac:dyDescent="0.4">
      <c r="A380" s="24"/>
      <c r="B380" s="24"/>
      <c r="C380" s="24"/>
      <c r="D380" s="24"/>
      <c r="E380" s="24"/>
      <c r="J380" s="29"/>
      <c r="S380" s="28"/>
      <c r="T380" s="29"/>
    </row>
    <row r="381" spans="1:20" s="7" customFormat="1" ht="21" x14ac:dyDescent="0.4">
      <c r="A381" s="24"/>
      <c r="B381" s="24"/>
      <c r="C381" s="24"/>
      <c r="D381" s="24"/>
      <c r="E381" s="24"/>
      <c r="J381" s="29"/>
      <c r="S381" s="28"/>
      <c r="T381" s="29"/>
    </row>
    <row r="382" spans="1:20" s="7" customFormat="1" ht="21" x14ac:dyDescent="0.4">
      <c r="A382" s="24"/>
      <c r="B382" s="24"/>
      <c r="C382" s="24"/>
      <c r="D382" s="24"/>
      <c r="E382" s="24"/>
      <c r="J382" s="29"/>
      <c r="S382" s="28"/>
      <c r="T382" s="29"/>
    </row>
    <row r="383" spans="1:20" s="7" customFormat="1" ht="21" x14ac:dyDescent="0.4">
      <c r="A383" s="24"/>
      <c r="B383" s="24"/>
      <c r="C383" s="24"/>
      <c r="D383" s="24"/>
      <c r="E383" s="24"/>
      <c r="J383" s="29"/>
      <c r="S383" s="28"/>
      <c r="T383" s="29"/>
    </row>
    <row r="384" spans="1:20" s="7" customFormat="1" ht="21" x14ac:dyDescent="0.4">
      <c r="A384" s="24"/>
      <c r="B384" s="24"/>
      <c r="C384" s="24"/>
      <c r="D384" s="24"/>
      <c r="E384" s="24"/>
      <c r="J384" s="29"/>
      <c r="S384" s="28"/>
      <c r="T384" s="29"/>
    </row>
    <row r="385" spans="1:20" s="7" customFormat="1" ht="21" x14ac:dyDescent="0.4">
      <c r="A385" s="24"/>
      <c r="B385" s="24"/>
      <c r="C385" s="24"/>
      <c r="D385" s="24"/>
      <c r="E385" s="24"/>
      <c r="J385" s="29"/>
      <c r="S385" s="28"/>
      <c r="T385" s="29"/>
    </row>
    <row r="386" spans="1:20" s="7" customFormat="1" ht="21" x14ac:dyDescent="0.4">
      <c r="A386" s="24"/>
      <c r="B386" s="24"/>
      <c r="C386" s="24"/>
      <c r="D386" s="24"/>
      <c r="E386" s="24"/>
      <c r="J386" s="29"/>
      <c r="S386" s="28"/>
      <c r="T386" s="29"/>
    </row>
    <row r="387" spans="1:20" s="7" customFormat="1" ht="21" x14ac:dyDescent="0.4">
      <c r="A387" s="24"/>
      <c r="B387" s="24"/>
      <c r="C387" s="24"/>
      <c r="D387" s="24"/>
      <c r="E387" s="24"/>
      <c r="J387" s="29"/>
      <c r="S387" s="28"/>
      <c r="T387" s="29"/>
    </row>
    <row r="388" spans="1:20" s="7" customFormat="1" ht="21" x14ac:dyDescent="0.4">
      <c r="A388" s="24"/>
      <c r="B388" s="24"/>
      <c r="C388" s="24"/>
      <c r="D388" s="24"/>
      <c r="E388" s="24"/>
      <c r="J388" s="29"/>
      <c r="S388" s="28"/>
      <c r="T388" s="29"/>
    </row>
    <row r="389" spans="1:20" s="7" customFormat="1" ht="21" x14ac:dyDescent="0.4">
      <c r="A389" s="24"/>
      <c r="B389" s="24"/>
      <c r="C389" s="24"/>
      <c r="D389" s="24"/>
      <c r="E389" s="24"/>
      <c r="J389" s="29"/>
      <c r="S389" s="28"/>
      <c r="T389" s="29"/>
    </row>
    <row r="390" spans="1:20" s="7" customFormat="1" ht="21" x14ac:dyDescent="0.4">
      <c r="A390" s="24"/>
      <c r="B390" s="24"/>
      <c r="C390" s="24"/>
      <c r="D390" s="24"/>
      <c r="E390" s="24"/>
      <c r="J390" s="29"/>
      <c r="S390" s="28"/>
      <c r="T390" s="29"/>
    </row>
    <row r="391" spans="1:20" s="7" customFormat="1" ht="21" x14ac:dyDescent="0.4">
      <c r="A391" s="24"/>
      <c r="B391" s="24"/>
      <c r="C391" s="24"/>
      <c r="D391" s="24"/>
      <c r="E391" s="24"/>
      <c r="J391" s="29"/>
      <c r="S391" s="28"/>
      <c r="T391" s="29"/>
    </row>
    <row r="392" spans="1:20" s="7" customFormat="1" ht="21" x14ac:dyDescent="0.4">
      <c r="A392" s="24"/>
      <c r="B392" s="24"/>
      <c r="C392" s="24"/>
      <c r="D392" s="24"/>
      <c r="E392" s="24"/>
      <c r="J392" s="29"/>
      <c r="S392" s="28"/>
      <c r="T392" s="29"/>
    </row>
    <row r="393" spans="1:20" s="7" customFormat="1" ht="21" x14ac:dyDescent="0.4">
      <c r="A393" s="24"/>
      <c r="B393" s="24"/>
      <c r="C393" s="24"/>
      <c r="D393" s="24"/>
      <c r="E393" s="24"/>
      <c r="J393" s="29"/>
      <c r="S393" s="28"/>
      <c r="T393" s="29"/>
    </row>
    <row r="394" spans="1:20" s="7" customFormat="1" ht="21" x14ac:dyDescent="0.4">
      <c r="A394" s="24"/>
      <c r="B394" s="24"/>
      <c r="C394" s="24"/>
      <c r="D394" s="24"/>
      <c r="E394" s="24"/>
      <c r="J394" s="29"/>
      <c r="S394" s="28"/>
      <c r="T394" s="29"/>
    </row>
    <row r="395" spans="1:20" s="7" customFormat="1" ht="21" x14ac:dyDescent="0.4">
      <c r="A395" s="24"/>
      <c r="B395" s="24"/>
      <c r="C395" s="24"/>
      <c r="D395" s="24"/>
      <c r="E395" s="24"/>
      <c r="J395" s="29"/>
      <c r="S395" s="28"/>
      <c r="T395" s="29"/>
    </row>
    <row r="396" spans="1:20" s="7" customFormat="1" ht="21" x14ac:dyDescent="0.4">
      <c r="A396" s="24"/>
      <c r="B396" s="24"/>
      <c r="C396" s="24"/>
      <c r="D396" s="24"/>
      <c r="E396" s="24"/>
      <c r="J396" s="29"/>
      <c r="S396" s="28"/>
      <c r="T396" s="29"/>
    </row>
    <row r="397" spans="1:20" s="7" customFormat="1" ht="21" x14ac:dyDescent="0.4">
      <c r="A397" s="24"/>
      <c r="B397" s="24"/>
      <c r="C397" s="24"/>
      <c r="D397" s="24"/>
      <c r="E397" s="24"/>
      <c r="J397" s="29"/>
      <c r="S397" s="28"/>
      <c r="T397" s="29"/>
    </row>
    <row r="398" spans="1:20" s="7" customFormat="1" ht="21" x14ac:dyDescent="0.4">
      <c r="A398" s="24"/>
      <c r="B398" s="24"/>
      <c r="C398" s="24"/>
      <c r="D398" s="24"/>
      <c r="E398" s="24"/>
      <c r="J398" s="29"/>
      <c r="S398" s="28"/>
      <c r="T398" s="29"/>
    </row>
    <row r="399" spans="1:20" s="7" customFormat="1" ht="21" x14ac:dyDescent="0.4">
      <c r="A399" s="24"/>
      <c r="B399" s="24"/>
      <c r="C399" s="24"/>
      <c r="D399" s="24"/>
      <c r="E399" s="24"/>
      <c r="J399" s="29"/>
      <c r="S399" s="28"/>
      <c r="T399" s="29"/>
    </row>
    <row r="400" spans="1:20" s="7" customFormat="1" ht="21" x14ac:dyDescent="0.4">
      <c r="A400" s="24"/>
      <c r="B400" s="24"/>
      <c r="C400" s="24"/>
      <c r="D400" s="24"/>
      <c r="E400" s="24"/>
      <c r="J400" s="29"/>
      <c r="S400" s="28"/>
      <c r="T400" s="29"/>
    </row>
    <row r="401" spans="1:20" s="7" customFormat="1" ht="21" x14ac:dyDescent="0.4">
      <c r="A401" s="24"/>
      <c r="B401" s="24"/>
      <c r="C401" s="24"/>
      <c r="D401" s="24"/>
      <c r="E401" s="24"/>
      <c r="J401" s="29"/>
      <c r="S401" s="28"/>
      <c r="T401" s="29"/>
    </row>
    <row r="402" spans="1:20" s="7" customFormat="1" ht="21" x14ac:dyDescent="0.4">
      <c r="A402" s="24"/>
      <c r="B402" s="24"/>
      <c r="C402" s="24"/>
      <c r="D402" s="24"/>
      <c r="E402" s="24"/>
      <c r="J402" s="29"/>
      <c r="S402" s="28"/>
      <c r="T402" s="29"/>
    </row>
    <row r="403" spans="1:20" s="7" customFormat="1" ht="21" x14ac:dyDescent="0.4">
      <c r="A403" s="24"/>
      <c r="B403" s="24"/>
      <c r="C403" s="24"/>
      <c r="D403" s="24"/>
      <c r="E403" s="24"/>
      <c r="J403" s="29"/>
      <c r="S403" s="28"/>
      <c r="T403" s="29"/>
    </row>
    <row r="404" spans="1:20" s="7" customFormat="1" ht="21" x14ac:dyDescent="0.4">
      <c r="A404" s="24"/>
      <c r="B404" s="24"/>
      <c r="C404" s="24"/>
      <c r="D404" s="24"/>
      <c r="E404" s="24"/>
      <c r="J404" s="29"/>
      <c r="S404" s="28"/>
      <c r="T404" s="29"/>
    </row>
    <row r="405" spans="1:20" s="7" customFormat="1" ht="21" x14ac:dyDescent="0.4">
      <c r="A405" s="24"/>
      <c r="B405" s="24"/>
      <c r="C405" s="24"/>
      <c r="D405" s="24"/>
      <c r="E405" s="24"/>
      <c r="J405" s="29"/>
      <c r="S405" s="28"/>
      <c r="T405" s="29"/>
    </row>
    <row r="406" spans="1:20" s="7" customFormat="1" ht="21" x14ac:dyDescent="0.4">
      <c r="A406" s="24"/>
      <c r="B406" s="24"/>
      <c r="C406" s="24"/>
      <c r="D406" s="24"/>
      <c r="E406" s="24"/>
      <c r="J406" s="29"/>
      <c r="S406" s="28"/>
      <c r="T406" s="29"/>
    </row>
    <row r="407" spans="1:20" s="7" customFormat="1" ht="21" x14ac:dyDescent="0.4">
      <c r="A407" s="24"/>
      <c r="B407" s="24"/>
      <c r="C407" s="24"/>
      <c r="D407" s="24"/>
      <c r="E407" s="24"/>
      <c r="J407" s="29"/>
      <c r="S407" s="28"/>
      <c r="T407" s="29"/>
    </row>
    <row r="408" spans="1:20" s="7" customFormat="1" ht="21" x14ac:dyDescent="0.4">
      <c r="A408" s="24"/>
      <c r="B408" s="24"/>
      <c r="C408" s="24"/>
      <c r="D408" s="24"/>
      <c r="E408" s="24"/>
      <c r="J408" s="29"/>
      <c r="S408" s="28"/>
      <c r="T408" s="29"/>
    </row>
    <row r="409" spans="1:20" s="7" customFormat="1" ht="21" x14ac:dyDescent="0.4">
      <c r="A409" s="24"/>
      <c r="B409" s="24"/>
      <c r="C409" s="24"/>
      <c r="D409" s="24"/>
      <c r="E409" s="24"/>
      <c r="J409" s="29"/>
      <c r="S409" s="28"/>
      <c r="T409" s="29"/>
    </row>
    <row r="410" spans="1:20" s="7" customFormat="1" ht="21" x14ac:dyDescent="0.4">
      <c r="A410" s="24"/>
      <c r="B410" s="24"/>
      <c r="C410" s="24"/>
      <c r="D410" s="24"/>
      <c r="E410" s="24"/>
      <c r="J410" s="29"/>
      <c r="S410" s="28"/>
      <c r="T410" s="29"/>
    </row>
    <row r="411" spans="1:20" s="7" customFormat="1" ht="21" x14ac:dyDescent="0.4">
      <c r="A411" s="24"/>
      <c r="B411" s="24"/>
      <c r="C411" s="24"/>
      <c r="D411" s="24"/>
      <c r="E411" s="24"/>
      <c r="J411" s="29"/>
      <c r="S411" s="28"/>
      <c r="T411" s="29"/>
    </row>
    <row r="412" spans="1:20" s="7" customFormat="1" ht="21" x14ac:dyDescent="0.4">
      <c r="A412" s="24"/>
      <c r="B412" s="24"/>
      <c r="C412" s="24"/>
      <c r="D412" s="24"/>
      <c r="E412" s="24"/>
      <c r="J412" s="29"/>
      <c r="S412" s="28"/>
      <c r="T412" s="29"/>
    </row>
    <row r="413" spans="1:20" s="7" customFormat="1" ht="21" x14ac:dyDescent="0.4">
      <c r="A413" s="24"/>
      <c r="B413" s="24"/>
      <c r="C413" s="24"/>
      <c r="D413" s="24"/>
      <c r="E413" s="24"/>
      <c r="J413" s="29"/>
      <c r="S413" s="28"/>
      <c r="T413" s="29"/>
    </row>
    <row r="414" spans="1:20" s="7" customFormat="1" ht="21" x14ac:dyDescent="0.4">
      <c r="A414" s="24"/>
      <c r="B414" s="24"/>
      <c r="C414" s="24"/>
      <c r="D414" s="24"/>
      <c r="E414" s="24"/>
      <c r="J414" s="29"/>
      <c r="S414" s="28"/>
      <c r="T414" s="29"/>
    </row>
    <row r="415" spans="1:20" s="7" customFormat="1" ht="21" x14ac:dyDescent="0.4">
      <c r="A415" s="24"/>
      <c r="B415" s="24"/>
      <c r="C415" s="24"/>
      <c r="D415" s="24"/>
      <c r="E415" s="24"/>
      <c r="J415" s="29"/>
      <c r="S415" s="28"/>
      <c r="T415" s="29"/>
    </row>
    <row r="416" spans="1:20" s="7" customFormat="1" ht="21" x14ac:dyDescent="0.4">
      <c r="A416" s="24"/>
      <c r="B416" s="24"/>
      <c r="C416" s="24"/>
      <c r="D416" s="24"/>
      <c r="E416" s="24"/>
      <c r="J416" s="29"/>
      <c r="S416" s="28"/>
      <c r="T416" s="29"/>
    </row>
    <row r="417" spans="1:20" s="7" customFormat="1" ht="21" x14ac:dyDescent="0.4">
      <c r="A417" s="24"/>
      <c r="B417" s="24"/>
      <c r="C417" s="24"/>
      <c r="D417" s="24"/>
      <c r="E417" s="24"/>
      <c r="J417" s="29"/>
      <c r="S417" s="28"/>
      <c r="T417" s="29"/>
    </row>
    <row r="418" spans="1:20" s="7" customFormat="1" ht="21" x14ac:dyDescent="0.4">
      <c r="A418" s="24"/>
      <c r="B418" s="24"/>
      <c r="C418" s="24"/>
      <c r="D418" s="24"/>
      <c r="E418" s="24"/>
      <c r="J418" s="29"/>
      <c r="S418" s="28"/>
      <c r="T418" s="29"/>
    </row>
    <row r="419" spans="1:20" s="7" customFormat="1" ht="21" x14ac:dyDescent="0.4">
      <c r="A419" s="24"/>
      <c r="B419" s="24"/>
      <c r="C419" s="24"/>
      <c r="D419" s="24"/>
      <c r="E419" s="24"/>
      <c r="J419" s="29"/>
      <c r="S419" s="28"/>
      <c r="T419" s="29"/>
    </row>
    <row r="420" spans="1:20" s="7" customFormat="1" ht="21" x14ac:dyDescent="0.4">
      <c r="A420" s="24"/>
      <c r="B420" s="24"/>
      <c r="C420" s="24"/>
      <c r="D420" s="24"/>
      <c r="E420" s="24"/>
      <c r="J420" s="29"/>
      <c r="S420" s="28"/>
      <c r="T420" s="29"/>
    </row>
    <row r="421" spans="1:20" s="7" customFormat="1" ht="21" x14ac:dyDescent="0.4">
      <c r="A421" s="24"/>
      <c r="B421" s="24"/>
      <c r="C421" s="24"/>
      <c r="D421" s="24"/>
      <c r="E421" s="24"/>
      <c r="J421" s="29"/>
      <c r="S421" s="28"/>
      <c r="T421" s="29"/>
    </row>
    <row r="422" spans="1:20" s="7" customFormat="1" ht="21" x14ac:dyDescent="0.4">
      <c r="A422" s="24"/>
      <c r="B422" s="24"/>
      <c r="C422" s="24"/>
      <c r="D422" s="24"/>
      <c r="E422" s="24"/>
      <c r="J422" s="29"/>
      <c r="S422" s="28"/>
      <c r="T422" s="29"/>
    </row>
    <row r="423" spans="1:20" s="7" customFormat="1" ht="21" x14ac:dyDescent="0.4">
      <c r="A423" s="24"/>
      <c r="B423" s="24"/>
      <c r="C423" s="24"/>
      <c r="D423" s="24"/>
      <c r="E423" s="24"/>
      <c r="J423" s="29"/>
      <c r="S423" s="28"/>
      <c r="T423" s="29"/>
    </row>
    <row r="424" spans="1:20" s="7" customFormat="1" ht="21" x14ac:dyDescent="0.4">
      <c r="A424" s="24"/>
      <c r="B424" s="24"/>
      <c r="C424" s="24"/>
      <c r="D424" s="24"/>
      <c r="E424" s="24"/>
      <c r="J424" s="29"/>
      <c r="S424" s="28"/>
      <c r="T424" s="29"/>
    </row>
    <row r="425" spans="1:20" s="7" customFormat="1" ht="21" x14ac:dyDescent="0.4">
      <c r="A425" s="24"/>
      <c r="B425" s="24"/>
      <c r="C425" s="24"/>
      <c r="D425" s="24"/>
      <c r="E425" s="24"/>
      <c r="J425" s="29"/>
      <c r="S425" s="28"/>
      <c r="T425" s="29"/>
    </row>
    <row r="426" spans="1:20" s="7" customFormat="1" ht="21" x14ac:dyDescent="0.4">
      <c r="A426" s="24"/>
      <c r="B426" s="24"/>
      <c r="C426" s="24"/>
      <c r="D426" s="24"/>
      <c r="E426" s="24"/>
      <c r="J426" s="29"/>
      <c r="S426" s="28"/>
      <c r="T426" s="29"/>
    </row>
    <row r="427" spans="1:20" s="7" customFormat="1" ht="21" x14ac:dyDescent="0.4">
      <c r="A427" s="24"/>
      <c r="B427" s="24"/>
      <c r="C427" s="24"/>
      <c r="D427" s="24"/>
      <c r="E427" s="24"/>
      <c r="J427" s="29"/>
      <c r="S427" s="28"/>
      <c r="T427" s="29"/>
    </row>
    <row r="428" spans="1:20" s="7" customFormat="1" ht="21" x14ac:dyDescent="0.4">
      <c r="A428" s="24"/>
      <c r="B428" s="24"/>
      <c r="C428" s="24"/>
      <c r="D428" s="24"/>
      <c r="E428" s="24"/>
      <c r="J428" s="29"/>
      <c r="S428" s="28"/>
      <c r="T428" s="29"/>
    </row>
    <row r="429" spans="1:20" s="7" customFormat="1" ht="21" x14ac:dyDescent="0.4">
      <c r="A429" s="24"/>
      <c r="B429" s="24"/>
      <c r="C429" s="24"/>
      <c r="D429" s="24"/>
      <c r="E429" s="24"/>
      <c r="J429" s="29"/>
      <c r="S429" s="28"/>
      <c r="T429" s="29"/>
    </row>
    <row r="430" spans="1:20" s="7" customFormat="1" ht="21" x14ac:dyDescent="0.4">
      <c r="A430" s="24"/>
      <c r="B430" s="24"/>
      <c r="C430" s="24"/>
      <c r="D430" s="24"/>
      <c r="E430" s="24"/>
      <c r="J430" s="29"/>
      <c r="S430" s="28"/>
      <c r="T430" s="29"/>
    </row>
    <row r="431" spans="1:20" s="7" customFormat="1" ht="21" x14ac:dyDescent="0.4">
      <c r="A431" s="24"/>
      <c r="B431" s="24"/>
      <c r="C431" s="24"/>
      <c r="D431" s="24"/>
      <c r="E431" s="24"/>
      <c r="J431" s="29"/>
      <c r="S431" s="28"/>
      <c r="T431" s="29"/>
    </row>
    <row r="432" spans="1:20" s="7" customFormat="1" ht="21" x14ac:dyDescent="0.4">
      <c r="A432" s="24"/>
      <c r="B432" s="24"/>
      <c r="C432" s="24"/>
      <c r="D432" s="24"/>
      <c r="E432" s="24"/>
      <c r="J432" s="29"/>
      <c r="S432" s="28"/>
      <c r="T432" s="29"/>
    </row>
    <row r="433" spans="1:20" s="7" customFormat="1" ht="21" x14ac:dyDescent="0.4">
      <c r="A433" s="24"/>
      <c r="B433" s="24"/>
      <c r="C433" s="24"/>
      <c r="D433" s="24"/>
      <c r="E433" s="24"/>
      <c r="J433" s="29"/>
      <c r="S433" s="28"/>
      <c r="T433" s="29"/>
    </row>
    <row r="434" spans="1:20" s="7" customFormat="1" ht="21" x14ac:dyDescent="0.4">
      <c r="A434" s="24"/>
      <c r="B434" s="24"/>
      <c r="C434" s="24"/>
      <c r="D434" s="24"/>
      <c r="E434" s="24"/>
      <c r="J434" s="29"/>
      <c r="S434" s="28"/>
      <c r="T434" s="29"/>
    </row>
    <row r="435" spans="1:20" s="7" customFormat="1" ht="21" x14ac:dyDescent="0.4">
      <c r="A435" s="24"/>
      <c r="B435" s="24"/>
      <c r="C435" s="24"/>
      <c r="D435" s="24"/>
      <c r="E435" s="24"/>
      <c r="J435" s="29"/>
      <c r="S435" s="28"/>
      <c r="T435" s="29"/>
    </row>
    <row r="436" spans="1:20" s="7" customFormat="1" ht="21" x14ac:dyDescent="0.4">
      <c r="A436" s="24"/>
      <c r="B436" s="24"/>
      <c r="C436" s="24"/>
      <c r="D436" s="24"/>
      <c r="E436" s="24"/>
      <c r="J436" s="29"/>
      <c r="S436" s="28"/>
      <c r="T436" s="29"/>
    </row>
    <row r="437" spans="1:20" s="7" customFormat="1" ht="21" x14ac:dyDescent="0.4">
      <c r="A437" s="24"/>
      <c r="B437" s="24"/>
      <c r="C437" s="24"/>
      <c r="D437" s="24"/>
      <c r="E437" s="24"/>
      <c r="J437" s="29"/>
      <c r="S437" s="28"/>
      <c r="T437" s="29"/>
    </row>
    <row r="438" spans="1:20" s="7" customFormat="1" ht="21" x14ac:dyDescent="0.4">
      <c r="A438" s="24"/>
      <c r="B438" s="24"/>
      <c r="C438" s="24"/>
      <c r="D438" s="24"/>
      <c r="E438" s="24"/>
      <c r="J438" s="29"/>
      <c r="S438" s="28"/>
      <c r="T438" s="29"/>
    </row>
    <row r="439" spans="1:20" s="7" customFormat="1" ht="21" x14ac:dyDescent="0.4">
      <c r="A439" s="24"/>
      <c r="B439" s="24"/>
      <c r="C439" s="24"/>
      <c r="D439" s="24"/>
      <c r="E439" s="24"/>
      <c r="J439" s="29"/>
      <c r="S439" s="28"/>
      <c r="T439" s="29"/>
    </row>
    <row r="440" spans="1:20" s="7" customFormat="1" ht="21" x14ac:dyDescent="0.4">
      <c r="A440" s="24"/>
      <c r="B440" s="24"/>
      <c r="C440" s="24"/>
      <c r="D440" s="24"/>
      <c r="E440" s="24"/>
      <c r="J440" s="29"/>
      <c r="S440" s="28"/>
      <c r="T440" s="29"/>
    </row>
    <row r="441" spans="1:20" s="7" customFormat="1" ht="21" x14ac:dyDescent="0.4">
      <c r="A441" s="24"/>
      <c r="B441" s="24"/>
      <c r="C441" s="24"/>
      <c r="D441" s="24"/>
      <c r="E441" s="24"/>
      <c r="J441" s="29"/>
      <c r="S441" s="28"/>
      <c r="T441" s="29"/>
    </row>
    <row r="442" spans="1:20" s="7" customFormat="1" ht="21" x14ac:dyDescent="0.4">
      <c r="A442" s="24"/>
      <c r="B442" s="24"/>
      <c r="C442" s="24"/>
      <c r="D442" s="24"/>
      <c r="E442" s="24"/>
      <c r="J442" s="29"/>
      <c r="S442" s="28"/>
      <c r="T442" s="29"/>
    </row>
    <row r="443" spans="1:20" s="7" customFormat="1" ht="21" x14ac:dyDescent="0.4">
      <c r="A443" s="24"/>
      <c r="B443" s="24"/>
      <c r="C443" s="24"/>
      <c r="D443" s="24"/>
      <c r="E443" s="24"/>
      <c r="J443" s="29"/>
      <c r="S443" s="28"/>
      <c r="T443" s="29"/>
    </row>
    <row r="444" spans="1:20" s="7" customFormat="1" ht="21" x14ac:dyDescent="0.4">
      <c r="A444" s="24"/>
      <c r="B444" s="24"/>
      <c r="C444" s="24"/>
      <c r="D444" s="24"/>
      <c r="E444" s="24"/>
      <c r="J444" s="29"/>
      <c r="S444" s="28"/>
      <c r="T444" s="29"/>
    </row>
    <row r="445" spans="1:20" s="7" customFormat="1" ht="21" x14ac:dyDescent="0.4">
      <c r="A445" s="24"/>
      <c r="B445" s="24"/>
      <c r="C445" s="24"/>
      <c r="D445" s="24"/>
      <c r="E445" s="24"/>
      <c r="J445" s="29"/>
      <c r="S445" s="28"/>
      <c r="T445" s="29"/>
    </row>
    <row r="446" spans="1:20" s="7" customFormat="1" ht="21" x14ac:dyDescent="0.4">
      <c r="A446" s="24"/>
      <c r="B446" s="24"/>
      <c r="C446" s="24"/>
      <c r="D446" s="24"/>
      <c r="E446" s="24"/>
      <c r="J446" s="29"/>
      <c r="S446" s="28"/>
      <c r="T446" s="29"/>
    </row>
    <row r="447" spans="1:20" s="7" customFormat="1" ht="21" x14ac:dyDescent="0.4">
      <c r="A447" s="24"/>
      <c r="B447" s="24"/>
      <c r="C447" s="24"/>
      <c r="D447" s="24"/>
      <c r="E447" s="24"/>
      <c r="J447" s="29"/>
      <c r="S447" s="28"/>
      <c r="T447" s="29"/>
    </row>
    <row r="448" spans="1:20" s="7" customFormat="1" ht="21" x14ac:dyDescent="0.4">
      <c r="A448" s="24"/>
      <c r="B448" s="24"/>
      <c r="C448" s="24"/>
      <c r="D448" s="24"/>
      <c r="E448" s="24"/>
      <c r="J448" s="29"/>
      <c r="S448" s="28"/>
      <c r="T448" s="29"/>
    </row>
    <row r="449" spans="1:20" s="7" customFormat="1" ht="21" x14ac:dyDescent="0.4">
      <c r="A449" s="24"/>
      <c r="B449" s="24"/>
      <c r="C449" s="24"/>
      <c r="D449" s="24"/>
      <c r="E449" s="24"/>
      <c r="J449" s="29"/>
      <c r="S449" s="28"/>
      <c r="T449" s="29"/>
    </row>
    <row r="450" spans="1:20" s="7" customFormat="1" ht="21" x14ac:dyDescent="0.4">
      <c r="A450" s="24"/>
      <c r="B450" s="24"/>
      <c r="C450" s="24"/>
      <c r="D450" s="24"/>
      <c r="E450" s="24"/>
      <c r="J450" s="29"/>
      <c r="S450" s="28"/>
      <c r="T450" s="29"/>
    </row>
    <row r="451" spans="1:20" s="7" customFormat="1" ht="21" x14ac:dyDescent="0.4">
      <c r="A451" s="24"/>
      <c r="B451" s="24"/>
      <c r="C451" s="24"/>
      <c r="D451" s="24"/>
      <c r="E451" s="24"/>
      <c r="J451" s="29"/>
      <c r="S451" s="28"/>
      <c r="T451" s="29"/>
    </row>
    <row r="452" spans="1:20" s="7" customFormat="1" ht="21" x14ac:dyDescent="0.4">
      <c r="A452" s="24"/>
      <c r="B452" s="24"/>
      <c r="C452" s="24"/>
      <c r="D452" s="24"/>
      <c r="E452" s="24"/>
      <c r="J452" s="29"/>
      <c r="S452" s="28"/>
      <c r="T452" s="29"/>
    </row>
    <row r="453" spans="1:20" s="7" customFormat="1" ht="21" x14ac:dyDescent="0.4">
      <c r="A453" s="24"/>
      <c r="B453" s="24"/>
      <c r="C453" s="24"/>
      <c r="D453" s="24"/>
      <c r="E453" s="24"/>
      <c r="J453" s="29"/>
      <c r="S453" s="28"/>
      <c r="T453" s="29"/>
    </row>
    <row r="454" spans="1:20" s="7" customFormat="1" ht="21" x14ac:dyDescent="0.4">
      <c r="A454" s="24"/>
      <c r="B454" s="24"/>
      <c r="C454" s="24"/>
      <c r="D454" s="24"/>
      <c r="E454" s="24"/>
      <c r="J454" s="29"/>
      <c r="S454" s="28"/>
      <c r="T454" s="29"/>
    </row>
    <row r="455" spans="1:20" s="7" customFormat="1" ht="21" x14ac:dyDescent="0.4">
      <c r="A455" s="24"/>
      <c r="B455" s="24"/>
      <c r="C455" s="24"/>
      <c r="D455" s="24"/>
      <c r="E455" s="24"/>
      <c r="J455" s="29"/>
      <c r="S455" s="28"/>
      <c r="T455" s="29"/>
    </row>
    <row r="456" spans="1:20" s="7" customFormat="1" ht="21" x14ac:dyDescent="0.4">
      <c r="A456" s="24"/>
      <c r="B456" s="24"/>
      <c r="C456" s="24"/>
      <c r="D456" s="24"/>
      <c r="E456" s="24"/>
      <c r="J456" s="29"/>
      <c r="S456" s="28"/>
      <c r="T456" s="29"/>
    </row>
    <row r="457" spans="1:20" s="7" customFormat="1" ht="21" x14ac:dyDescent="0.4">
      <c r="A457" s="24"/>
      <c r="B457" s="24"/>
      <c r="C457" s="24"/>
      <c r="D457" s="24"/>
      <c r="E457" s="24"/>
      <c r="J457" s="29"/>
      <c r="S457" s="28"/>
      <c r="T457" s="29"/>
    </row>
    <row r="458" spans="1:20" s="7" customFormat="1" ht="21" x14ac:dyDescent="0.4">
      <c r="A458" s="24"/>
      <c r="B458" s="24"/>
      <c r="C458" s="24"/>
      <c r="D458" s="24"/>
      <c r="E458" s="24"/>
      <c r="J458" s="29"/>
      <c r="S458" s="28"/>
      <c r="T458" s="29"/>
    </row>
    <row r="459" spans="1:20" s="7" customFormat="1" ht="21" x14ac:dyDescent="0.4">
      <c r="A459" s="24"/>
      <c r="B459" s="24"/>
      <c r="C459" s="24"/>
      <c r="D459" s="24"/>
      <c r="E459" s="24"/>
      <c r="J459" s="29"/>
      <c r="S459" s="28"/>
      <c r="T459" s="29"/>
    </row>
    <row r="460" spans="1:20" s="7" customFormat="1" ht="21" x14ac:dyDescent="0.4">
      <c r="A460" s="24"/>
      <c r="B460" s="24"/>
      <c r="C460" s="24"/>
      <c r="D460" s="24"/>
      <c r="E460" s="24"/>
      <c r="J460" s="29"/>
      <c r="S460" s="28"/>
      <c r="T460" s="29"/>
    </row>
    <row r="461" spans="1:20" s="7" customFormat="1" ht="21" x14ac:dyDescent="0.4">
      <c r="A461" s="24"/>
      <c r="B461" s="24"/>
      <c r="C461" s="24"/>
      <c r="D461" s="24"/>
      <c r="E461" s="24"/>
      <c r="J461" s="29"/>
      <c r="S461" s="28"/>
      <c r="T461" s="29"/>
    </row>
    <row r="462" spans="1:20" s="7" customFormat="1" ht="21" x14ac:dyDescent="0.4">
      <c r="A462" s="24"/>
      <c r="B462" s="24"/>
      <c r="C462" s="24"/>
      <c r="D462" s="24"/>
      <c r="E462" s="24"/>
      <c r="J462" s="29"/>
      <c r="S462" s="28"/>
      <c r="T462" s="29"/>
    </row>
    <row r="463" spans="1:20" s="7" customFormat="1" ht="21" x14ac:dyDescent="0.4">
      <c r="A463" s="24"/>
      <c r="B463" s="24"/>
      <c r="C463" s="24"/>
      <c r="D463" s="24"/>
      <c r="E463" s="24"/>
      <c r="J463" s="29"/>
      <c r="S463" s="28"/>
      <c r="T463" s="29"/>
    </row>
    <row r="464" spans="1:20" s="7" customFormat="1" ht="21" x14ac:dyDescent="0.4">
      <c r="A464" s="24"/>
      <c r="B464" s="24"/>
      <c r="C464" s="24"/>
      <c r="D464" s="24"/>
      <c r="E464" s="24"/>
      <c r="J464" s="29"/>
      <c r="S464" s="28"/>
      <c r="T464" s="29"/>
    </row>
    <row r="465" spans="1:20" s="7" customFormat="1" ht="21" x14ac:dyDescent="0.4">
      <c r="A465" s="24"/>
      <c r="B465" s="24"/>
      <c r="C465" s="24"/>
      <c r="D465" s="24"/>
      <c r="E465" s="24"/>
      <c r="J465" s="29"/>
      <c r="S465" s="28"/>
      <c r="T465" s="29"/>
    </row>
    <row r="466" spans="1:20" s="7" customFormat="1" ht="21" x14ac:dyDescent="0.4">
      <c r="A466" s="24"/>
      <c r="B466" s="24"/>
      <c r="C466" s="24"/>
      <c r="D466" s="24"/>
      <c r="E466" s="24"/>
      <c r="J466" s="29"/>
      <c r="S466" s="28"/>
      <c r="T466" s="29"/>
    </row>
    <row r="467" spans="1:20" s="7" customFormat="1" ht="21" x14ac:dyDescent="0.4">
      <c r="A467" s="24"/>
      <c r="B467" s="24"/>
      <c r="C467" s="24"/>
      <c r="D467" s="24"/>
      <c r="E467" s="24"/>
      <c r="J467" s="29"/>
      <c r="S467" s="28"/>
      <c r="T467" s="29"/>
    </row>
    <row r="468" spans="1:20" s="7" customFormat="1" ht="21" x14ac:dyDescent="0.4">
      <c r="A468" s="24"/>
      <c r="B468" s="24"/>
      <c r="C468" s="24"/>
      <c r="D468" s="24"/>
      <c r="E468" s="24"/>
      <c r="J468" s="29"/>
      <c r="S468" s="28"/>
      <c r="T468" s="29"/>
    </row>
    <row r="469" spans="1:20" s="7" customFormat="1" ht="21" x14ac:dyDescent="0.4">
      <c r="A469" s="24"/>
      <c r="B469" s="24"/>
      <c r="C469" s="24"/>
      <c r="D469" s="24"/>
      <c r="E469" s="24"/>
      <c r="J469" s="29"/>
      <c r="S469" s="28"/>
      <c r="T469" s="29"/>
    </row>
    <row r="470" spans="1:20" s="7" customFormat="1" ht="21" x14ac:dyDescent="0.4">
      <c r="A470" s="24"/>
      <c r="B470" s="24"/>
      <c r="C470" s="24"/>
      <c r="D470" s="24"/>
      <c r="E470" s="24"/>
      <c r="J470" s="29"/>
      <c r="S470" s="28"/>
      <c r="T470" s="29"/>
    </row>
    <row r="471" spans="1:20" s="7" customFormat="1" ht="21" x14ac:dyDescent="0.4">
      <c r="A471" s="24"/>
      <c r="B471" s="24"/>
      <c r="C471" s="24"/>
      <c r="D471" s="24"/>
      <c r="E471" s="24"/>
      <c r="J471" s="29"/>
      <c r="S471" s="28"/>
      <c r="T471" s="29"/>
    </row>
    <row r="472" spans="1:20" s="7" customFormat="1" ht="21" x14ac:dyDescent="0.4">
      <c r="A472" s="24"/>
      <c r="B472" s="24"/>
      <c r="C472" s="24"/>
      <c r="D472" s="24"/>
      <c r="E472" s="24"/>
      <c r="J472" s="29"/>
      <c r="S472" s="28"/>
      <c r="T472" s="29"/>
    </row>
    <row r="473" spans="1:20" s="7" customFormat="1" ht="21" x14ac:dyDescent="0.4">
      <c r="A473" s="24"/>
      <c r="B473" s="24"/>
      <c r="C473" s="24"/>
      <c r="D473" s="24"/>
      <c r="E473" s="24"/>
      <c r="J473" s="29"/>
      <c r="S473" s="28"/>
      <c r="T473" s="29"/>
    </row>
    <row r="474" spans="1:20" s="7" customFormat="1" ht="21" x14ac:dyDescent="0.4">
      <c r="A474" s="24"/>
      <c r="B474" s="24"/>
      <c r="C474" s="24"/>
      <c r="D474" s="24"/>
      <c r="E474" s="24"/>
      <c r="J474" s="29"/>
      <c r="S474" s="28"/>
      <c r="T474" s="29"/>
    </row>
    <row r="475" spans="1:20" s="7" customFormat="1" ht="21" x14ac:dyDescent="0.4">
      <c r="A475" s="24"/>
      <c r="B475" s="24"/>
      <c r="C475" s="24"/>
      <c r="D475" s="24"/>
      <c r="E475" s="24"/>
      <c r="J475" s="29"/>
      <c r="S475" s="28"/>
      <c r="T475" s="29"/>
    </row>
    <row r="476" spans="1:20" s="7" customFormat="1" ht="21" x14ac:dyDescent="0.4">
      <c r="A476" s="24"/>
      <c r="B476" s="24"/>
      <c r="C476" s="24"/>
      <c r="D476" s="24"/>
      <c r="E476" s="24"/>
      <c r="J476" s="29"/>
      <c r="S476" s="28"/>
      <c r="T476" s="29"/>
    </row>
    <row r="477" spans="1:20" s="7" customFormat="1" ht="21" x14ac:dyDescent="0.4">
      <c r="A477" s="24"/>
      <c r="B477" s="24"/>
      <c r="C477" s="24"/>
      <c r="D477" s="24"/>
      <c r="E477" s="24"/>
      <c r="J477" s="29"/>
      <c r="S477" s="28"/>
      <c r="T477" s="29"/>
    </row>
    <row r="478" spans="1:20" s="7" customFormat="1" ht="21" x14ac:dyDescent="0.4">
      <c r="A478" s="24"/>
      <c r="B478" s="24"/>
      <c r="C478" s="24"/>
      <c r="D478" s="24"/>
      <c r="E478" s="24"/>
      <c r="J478" s="29"/>
      <c r="S478" s="28"/>
      <c r="T478" s="29"/>
    </row>
    <row r="479" spans="1:20" s="7" customFormat="1" ht="21" x14ac:dyDescent="0.4">
      <c r="A479" s="24"/>
      <c r="B479" s="24"/>
      <c r="C479" s="24"/>
      <c r="D479" s="24"/>
      <c r="E479" s="24"/>
      <c r="J479" s="29"/>
      <c r="S479" s="28"/>
      <c r="T479" s="29"/>
    </row>
    <row r="480" spans="1:20" s="7" customFormat="1" ht="21" x14ac:dyDescent="0.4">
      <c r="A480" s="24"/>
      <c r="B480" s="24"/>
      <c r="C480" s="24"/>
      <c r="D480" s="24"/>
      <c r="E480" s="24"/>
      <c r="J480" s="29"/>
      <c r="S480" s="28"/>
      <c r="T480" s="29"/>
    </row>
    <row r="481" spans="1:20" s="7" customFormat="1" ht="21" x14ac:dyDescent="0.4">
      <c r="A481" s="24"/>
      <c r="B481" s="24"/>
      <c r="C481" s="24"/>
      <c r="D481" s="24"/>
      <c r="E481" s="24"/>
      <c r="J481" s="29"/>
      <c r="S481" s="28"/>
      <c r="T481" s="29"/>
    </row>
    <row r="482" spans="1:20" s="7" customFormat="1" ht="21" x14ac:dyDescent="0.4">
      <c r="A482" s="24"/>
      <c r="B482" s="24"/>
      <c r="C482" s="24"/>
      <c r="D482" s="24"/>
      <c r="E482" s="24"/>
      <c r="J482" s="29"/>
      <c r="S482" s="28"/>
      <c r="T482" s="29"/>
    </row>
    <row r="483" spans="1:20" s="7" customFormat="1" ht="21" x14ac:dyDescent="0.4">
      <c r="A483" s="24"/>
      <c r="B483" s="24"/>
      <c r="C483" s="24"/>
      <c r="D483" s="24"/>
      <c r="E483" s="24"/>
      <c r="J483" s="29"/>
      <c r="S483" s="28"/>
      <c r="T483" s="29"/>
    </row>
    <row r="484" spans="1:20" s="7" customFormat="1" ht="21" x14ac:dyDescent="0.4">
      <c r="A484" s="24"/>
      <c r="B484" s="24"/>
      <c r="C484" s="24"/>
      <c r="D484" s="24"/>
      <c r="E484" s="24"/>
      <c r="J484" s="29"/>
      <c r="S484" s="28"/>
      <c r="T484" s="29"/>
    </row>
    <row r="485" spans="1:20" s="7" customFormat="1" ht="21" x14ac:dyDescent="0.4">
      <c r="A485" s="24"/>
      <c r="B485" s="24"/>
      <c r="C485" s="24"/>
      <c r="D485" s="24"/>
      <c r="E485" s="24"/>
      <c r="J485" s="29"/>
      <c r="S485" s="28"/>
      <c r="T485" s="29"/>
    </row>
    <row r="486" spans="1:20" s="7" customFormat="1" ht="21" x14ac:dyDescent="0.4">
      <c r="A486" s="24"/>
      <c r="B486" s="24"/>
      <c r="C486" s="24"/>
      <c r="D486" s="24"/>
      <c r="E486" s="24"/>
      <c r="J486" s="29"/>
      <c r="S486" s="28"/>
      <c r="T486" s="29"/>
    </row>
    <row r="487" spans="1:20" s="7" customFormat="1" ht="21" x14ac:dyDescent="0.4">
      <c r="A487" s="24"/>
      <c r="B487" s="24"/>
      <c r="C487" s="24"/>
      <c r="D487" s="24"/>
      <c r="E487" s="24"/>
      <c r="J487" s="29"/>
      <c r="S487" s="28"/>
      <c r="T487" s="29"/>
    </row>
    <row r="488" spans="1:20" s="7" customFormat="1" ht="21" x14ac:dyDescent="0.4">
      <c r="A488" s="24"/>
      <c r="B488" s="24"/>
      <c r="C488" s="24"/>
      <c r="D488" s="24"/>
      <c r="E488" s="24"/>
      <c r="J488" s="29"/>
      <c r="S488" s="28"/>
      <c r="T488" s="29"/>
    </row>
    <row r="489" spans="1:20" s="7" customFormat="1" ht="21" x14ac:dyDescent="0.4">
      <c r="A489" s="24"/>
      <c r="B489" s="24"/>
      <c r="C489" s="24"/>
      <c r="D489" s="24"/>
      <c r="E489" s="24"/>
      <c r="J489" s="29"/>
      <c r="S489" s="28"/>
      <c r="T489" s="29"/>
    </row>
    <row r="490" spans="1:20" s="7" customFormat="1" ht="21" x14ac:dyDescent="0.4">
      <c r="A490" s="24"/>
      <c r="B490" s="24"/>
      <c r="C490" s="24"/>
      <c r="D490" s="24"/>
      <c r="E490" s="24"/>
      <c r="J490" s="29"/>
      <c r="S490" s="28"/>
      <c r="T490" s="29"/>
    </row>
    <row r="491" spans="1:20" s="7" customFormat="1" ht="21" x14ac:dyDescent="0.4">
      <c r="A491" s="24"/>
      <c r="B491" s="24"/>
      <c r="C491" s="24"/>
      <c r="D491" s="24"/>
      <c r="E491" s="24"/>
      <c r="J491" s="29"/>
      <c r="S491" s="28"/>
      <c r="T491" s="29"/>
    </row>
    <row r="492" spans="1:20" s="7" customFormat="1" ht="21" x14ac:dyDescent="0.4">
      <c r="A492" s="24"/>
      <c r="B492" s="24"/>
      <c r="C492" s="24"/>
      <c r="D492" s="24"/>
      <c r="E492" s="24"/>
      <c r="J492" s="29"/>
      <c r="S492" s="28"/>
      <c r="T492" s="29"/>
    </row>
    <row r="493" spans="1:20" s="7" customFormat="1" ht="21" x14ac:dyDescent="0.4">
      <c r="A493" s="24"/>
      <c r="B493" s="24"/>
      <c r="C493" s="24"/>
      <c r="D493" s="24"/>
      <c r="E493" s="24"/>
      <c r="J493" s="29"/>
      <c r="S493" s="28"/>
      <c r="T493" s="29"/>
    </row>
    <row r="494" spans="1:20" s="7" customFormat="1" ht="21" x14ac:dyDescent="0.4">
      <c r="A494" s="24"/>
      <c r="B494" s="24"/>
      <c r="C494" s="24"/>
      <c r="D494" s="24"/>
      <c r="E494" s="24"/>
      <c r="J494" s="29"/>
      <c r="S494" s="28"/>
      <c r="T494" s="29"/>
    </row>
    <row r="495" spans="1:20" s="7" customFormat="1" ht="21" x14ac:dyDescent="0.4">
      <c r="A495" s="24"/>
      <c r="B495" s="24"/>
      <c r="C495" s="24"/>
      <c r="D495" s="24"/>
      <c r="E495" s="24"/>
      <c r="J495" s="29"/>
      <c r="S495" s="28"/>
      <c r="T495" s="29"/>
    </row>
    <row r="496" spans="1:20" s="7" customFormat="1" ht="21" x14ac:dyDescent="0.4">
      <c r="A496" s="24"/>
      <c r="B496" s="24"/>
      <c r="C496" s="24"/>
      <c r="D496" s="24"/>
      <c r="E496" s="24"/>
      <c r="J496" s="29"/>
      <c r="S496" s="28"/>
      <c r="T496" s="29"/>
    </row>
    <row r="497" spans="1:20" s="7" customFormat="1" ht="21" x14ac:dyDescent="0.4">
      <c r="A497" s="24"/>
      <c r="B497" s="24"/>
      <c r="C497" s="24"/>
      <c r="D497" s="24"/>
      <c r="E497" s="24"/>
      <c r="J497" s="29"/>
      <c r="S497" s="28"/>
      <c r="T497" s="29"/>
    </row>
    <row r="498" spans="1:20" s="7" customFormat="1" ht="21" x14ac:dyDescent="0.4">
      <c r="A498" s="24"/>
      <c r="B498" s="24"/>
      <c r="C498" s="24"/>
      <c r="D498" s="24"/>
      <c r="E498" s="24"/>
      <c r="J498" s="29"/>
      <c r="S498" s="28"/>
      <c r="T498" s="29"/>
    </row>
    <row r="499" spans="1:20" s="7" customFormat="1" ht="21" x14ac:dyDescent="0.4">
      <c r="A499" s="24"/>
      <c r="B499" s="24"/>
      <c r="C499" s="24"/>
      <c r="D499" s="24"/>
      <c r="E499" s="24"/>
      <c r="J499" s="29"/>
      <c r="S499" s="28"/>
      <c r="T499" s="29"/>
    </row>
    <row r="500" spans="1:20" s="7" customFormat="1" ht="21" x14ac:dyDescent="0.4">
      <c r="A500" s="24"/>
      <c r="B500" s="24"/>
      <c r="C500" s="24"/>
      <c r="D500" s="24"/>
      <c r="E500" s="24"/>
      <c r="J500" s="29"/>
      <c r="S500" s="28"/>
      <c r="T500" s="29"/>
    </row>
    <row r="501" spans="1:20" s="7" customFormat="1" ht="21" x14ac:dyDescent="0.4">
      <c r="A501" s="24"/>
      <c r="B501" s="24"/>
      <c r="C501" s="24"/>
      <c r="D501" s="24"/>
      <c r="E501" s="24"/>
      <c r="J501" s="29"/>
      <c r="S501" s="28"/>
      <c r="T501" s="29"/>
    </row>
    <row r="502" spans="1:20" s="7" customFormat="1" ht="21" x14ac:dyDescent="0.4">
      <c r="A502" s="24"/>
      <c r="B502" s="24"/>
      <c r="C502" s="24"/>
      <c r="D502" s="24"/>
      <c r="E502" s="24"/>
      <c r="J502" s="29"/>
      <c r="S502" s="28"/>
      <c r="T502" s="29"/>
    </row>
    <row r="503" spans="1:20" s="7" customFormat="1" ht="21" x14ac:dyDescent="0.4">
      <c r="A503" s="24"/>
      <c r="B503" s="24"/>
      <c r="C503" s="24"/>
      <c r="D503" s="24"/>
      <c r="E503" s="24"/>
      <c r="J503" s="29"/>
      <c r="S503" s="28"/>
      <c r="T503" s="29"/>
    </row>
    <row r="504" spans="1:20" s="7" customFormat="1" ht="21" x14ac:dyDescent="0.4">
      <c r="A504" s="24"/>
      <c r="B504" s="24"/>
      <c r="C504" s="24"/>
      <c r="D504" s="24"/>
      <c r="E504" s="24"/>
      <c r="J504" s="29"/>
      <c r="S504" s="28"/>
      <c r="T504" s="29"/>
    </row>
    <row r="505" spans="1:20" s="7" customFormat="1" ht="21" x14ac:dyDescent="0.4">
      <c r="A505" s="24"/>
      <c r="B505" s="24"/>
      <c r="C505" s="24"/>
      <c r="D505" s="24"/>
      <c r="E505" s="24"/>
      <c r="J505" s="29"/>
      <c r="S505" s="28"/>
      <c r="T505" s="29"/>
    </row>
    <row r="506" spans="1:20" s="7" customFormat="1" ht="21" x14ac:dyDescent="0.4">
      <c r="A506" s="24"/>
      <c r="B506" s="24"/>
      <c r="C506" s="24"/>
      <c r="D506" s="24"/>
      <c r="E506" s="24"/>
      <c r="J506" s="29"/>
      <c r="S506" s="28"/>
      <c r="T506" s="29"/>
    </row>
    <row r="507" spans="1:20" s="7" customFormat="1" ht="21" x14ac:dyDescent="0.4">
      <c r="A507" s="24"/>
      <c r="B507" s="24"/>
      <c r="C507" s="24"/>
      <c r="D507" s="24"/>
      <c r="E507" s="24"/>
      <c r="J507" s="29"/>
      <c r="S507" s="28"/>
      <c r="T507" s="29"/>
    </row>
    <row r="508" spans="1:20" s="7" customFormat="1" ht="21" x14ac:dyDescent="0.4">
      <c r="A508" s="24"/>
      <c r="B508" s="24"/>
      <c r="C508" s="24"/>
      <c r="D508" s="24"/>
      <c r="E508" s="24"/>
      <c r="J508" s="29"/>
      <c r="S508" s="28"/>
      <c r="T508" s="29"/>
    </row>
    <row r="509" spans="1:20" s="7" customFormat="1" ht="21" x14ac:dyDescent="0.4">
      <c r="A509" s="24"/>
      <c r="B509" s="24"/>
      <c r="C509" s="24"/>
      <c r="D509" s="24"/>
      <c r="E509" s="24"/>
      <c r="J509" s="29"/>
      <c r="S509" s="28"/>
      <c r="T509" s="29"/>
    </row>
    <row r="510" spans="1:20" s="7" customFormat="1" ht="21" x14ac:dyDescent="0.4">
      <c r="A510" s="24"/>
      <c r="B510" s="24"/>
      <c r="C510" s="24"/>
      <c r="D510" s="24"/>
      <c r="E510" s="24"/>
      <c r="J510" s="29"/>
      <c r="S510" s="28"/>
      <c r="T510" s="29"/>
    </row>
    <row r="511" spans="1:20" s="7" customFormat="1" ht="21" x14ac:dyDescent="0.4">
      <c r="A511" s="24"/>
      <c r="B511" s="24"/>
      <c r="C511" s="24"/>
      <c r="D511" s="24"/>
      <c r="E511" s="24"/>
      <c r="J511" s="29"/>
      <c r="S511" s="28"/>
      <c r="T511" s="29"/>
    </row>
    <row r="512" spans="1:20" s="7" customFormat="1" ht="21" x14ac:dyDescent="0.4">
      <c r="A512" s="24"/>
      <c r="B512" s="24"/>
      <c r="C512" s="24"/>
      <c r="D512" s="24"/>
      <c r="E512" s="24"/>
      <c r="J512" s="29"/>
      <c r="S512" s="28"/>
      <c r="T512" s="29"/>
    </row>
    <row r="513" spans="1:20" s="7" customFormat="1" ht="21" x14ac:dyDescent="0.4">
      <c r="A513" s="24"/>
      <c r="B513" s="24"/>
      <c r="C513" s="24"/>
      <c r="D513" s="24"/>
      <c r="E513" s="24"/>
      <c r="J513" s="29"/>
      <c r="S513" s="28"/>
      <c r="T513" s="29"/>
    </row>
    <row r="514" spans="1:20" s="7" customFormat="1" ht="21" x14ac:dyDescent="0.4">
      <c r="A514" s="24"/>
      <c r="B514" s="24"/>
      <c r="C514" s="24"/>
      <c r="D514" s="24"/>
      <c r="E514" s="24"/>
      <c r="J514" s="29"/>
      <c r="S514" s="28"/>
      <c r="T514" s="29"/>
    </row>
    <row r="515" spans="1:20" s="7" customFormat="1" ht="21" x14ac:dyDescent="0.4">
      <c r="A515" s="24"/>
      <c r="B515" s="24"/>
      <c r="C515" s="24"/>
      <c r="D515" s="24"/>
      <c r="E515" s="24"/>
      <c r="J515" s="29"/>
      <c r="S515" s="28"/>
      <c r="T515" s="29"/>
    </row>
    <row r="516" spans="1:20" s="7" customFormat="1" ht="21" x14ac:dyDescent="0.4">
      <c r="A516" s="24"/>
      <c r="B516" s="24"/>
      <c r="C516" s="24"/>
      <c r="D516" s="24"/>
      <c r="E516" s="24"/>
      <c r="J516" s="29"/>
      <c r="S516" s="28"/>
      <c r="T516" s="29"/>
    </row>
    <row r="517" spans="1:20" s="7" customFormat="1" ht="21" x14ac:dyDescent="0.4">
      <c r="A517" s="24"/>
      <c r="B517" s="24"/>
      <c r="C517" s="24"/>
      <c r="D517" s="24"/>
      <c r="E517" s="24"/>
      <c r="J517" s="29"/>
      <c r="S517" s="28"/>
      <c r="T517" s="29"/>
    </row>
    <row r="518" spans="1:20" s="7" customFormat="1" ht="21" x14ac:dyDescent="0.4">
      <c r="A518" s="24"/>
      <c r="B518" s="24"/>
      <c r="C518" s="24"/>
      <c r="D518" s="24"/>
      <c r="E518" s="24"/>
      <c r="J518" s="29"/>
      <c r="S518" s="28"/>
      <c r="T518" s="29"/>
    </row>
    <row r="519" spans="1:20" s="7" customFormat="1" ht="21" x14ac:dyDescent="0.4">
      <c r="A519" s="24"/>
      <c r="B519" s="24"/>
      <c r="C519" s="24"/>
      <c r="D519" s="24"/>
      <c r="E519" s="24"/>
      <c r="J519" s="29"/>
      <c r="S519" s="28"/>
      <c r="T519" s="29"/>
    </row>
    <row r="520" spans="1:20" s="7" customFormat="1" ht="21" x14ac:dyDescent="0.4">
      <c r="A520" s="24"/>
      <c r="B520" s="24"/>
      <c r="C520" s="24"/>
      <c r="D520" s="24"/>
      <c r="E520" s="24"/>
      <c r="J520" s="29"/>
      <c r="S520" s="28"/>
      <c r="T520" s="29"/>
    </row>
    <row r="521" spans="1:20" s="7" customFormat="1" ht="21" x14ac:dyDescent="0.4">
      <c r="A521" s="24"/>
      <c r="B521" s="24"/>
      <c r="C521" s="24"/>
      <c r="D521" s="24"/>
      <c r="E521" s="24"/>
      <c r="J521" s="29"/>
      <c r="S521" s="28"/>
      <c r="T521" s="29"/>
    </row>
    <row r="522" spans="1:20" s="7" customFormat="1" ht="21" x14ac:dyDescent="0.4">
      <c r="A522" s="24"/>
      <c r="B522" s="24"/>
      <c r="C522" s="24"/>
      <c r="D522" s="24"/>
      <c r="E522" s="24"/>
      <c r="J522" s="29"/>
      <c r="S522" s="28"/>
      <c r="T522" s="29"/>
    </row>
    <row r="523" spans="1:20" s="7" customFormat="1" ht="21" x14ac:dyDescent="0.4">
      <c r="A523" s="24"/>
      <c r="B523" s="24"/>
      <c r="C523" s="24"/>
      <c r="D523" s="24"/>
      <c r="E523" s="24"/>
      <c r="J523" s="29"/>
      <c r="S523" s="28"/>
      <c r="T523" s="29"/>
    </row>
    <row r="524" spans="1:20" s="7" customFormat="1" ht="21" x14ac:dyDescent="0.4">
      <c r="A524" s="24"/>
      <c r="B524" s="24"/>
      <c r="C524" s="24"/>
      <c r="D524" s="24"/>
      <c r="E524" s="24"/>
      <c r="J524" s="29"/>
      <c r="S524" s="28"/>
      <c r="T524" s="29"/>
    </row>
    <row r="525" spans="1:20" s="7" customFormat="1" ht="21" x14ac:dyDescent="0.4">
      <c r="A525" s="24"/>
      <c r="B525" s="24"/>
      <c r="C525" s="24"/>
      <c r="D525" s="24"/>
      <c r="E525" s="24"/>
      <c r="J525" s="29"/>
      <c r="S525" s="28"/>
      <c r="T525" s="29"/>
    </row>
    <row r="526" spans="1:20" s="7" customFormat="1" ht="21" x14ac:dyDescent="0.4">
      <c r="A526" s="24"/>
      <c r="B526" s="24"/>
      <c r="C526" s="24"/>
      <c r="D526" s="24"/>
      <c r="E526" s="24"/>
      <c r="J526" s="29"/>
      <c r="S526" s="28"/>
      <c r="T526" s="29"/>
    </row>
    <row r="527" spans="1:20" s="7" customFormat="1" ht="21" x14ac:dyDescent="0.4">
      <c r="A527" s="24"/>
      <c r="B527" s="24"/>
      <c r="C527" s="24"/>
      <c r="D527" s="24"/>
      <c r="E527" s="24"/>
      <c r="J527" s="29"/>
      <c r="S527" s="28"/>
      <c r="T527" s="29"/>
    </row>
    <row r="528" spans="1:20" s="7" customFormat="1" ht="21" x14ac:dyDescent="0.4">
      <c r="A528" s="24"/>
      <c r="B528" s="24"/>
      <c r="C528" s="24"/>
      <c r="D528" s="24"/>
      <c r="E528" s="24"/>
      <c r="J528" s="29"/>
      <c r="S528" s="28"/>
      <c r="T528" s="29"/>
    </row>
    <row r="529" spans="1:20" s="7" customFormat="1" ht="21" x14ac:dyDescent="0.4">
      <c r="A529" s="24"/>
      <c r="B529" s="24"/>
      <c r="C529" s="24"/>
      <c r="D529" s="24"/>
      <c r="E529" s="24"/>
      <c r="J529" s="29"/>
      <c r="S529" s="28"/>
      <c r="T529" s="29"/>
    </row>
    <row r="530" spans="1:20" s="7" customFormat="1" ht="21" x14ac:dyDescent="0.4">
      <c r="A530" s="24"/>
      <c r="B530" s="24"/>
      <c r="C530" s="24"/>
      <c r="D530" s="24"/>
      <c r="E530" s="24"/>
      <c r="J530" s="29"/>
      <c r="S530" s="28"/>
      <c r="T530" s="29"/>
    </row>
    <row r="531" spans="1:20" s="7" customFormat="1" ht="21" x14ac:dyDescent="0.4">
      <c r="A531" s="24"/>
      <c r="B531" s="24"/>
      <c r="C531" s="24"/>
      <c r="D531" s="24"/>
      <c r="E531" s="24"/>
      <c r="J531" s="29"/>
      <c r="S531" s="28"/>
      <c r="T531" s="29"/>
    </row>
    <row r="532" spans="1:20" s="7" customFormat="1" ht="21" x14ac:dyDescent="0.4">
      <c r="A532" s="24"/>
      <c r="B532" s="24"/>
      <c r="C532" s="24"/>
      <c r="D532" s="24"/>
      <c r="E532" s="24"/>
      <c r="J532" s="29"/>
      <c r="S532" s="28"/>
      <c r="T532" s="29"/>
    </row>
    <row r="533" spans="1:20" s="7" customFormat="1" ht="21" x14ac:dyDescent="0.4">
      <c r="A533" s="24"/>
      <c r="B533" s="24"/>
      <c r="C533" s="24"/>
      <c r="D533" s="24"/>
      <c r="E533" s="24"/>
      <c r="J533" s="29"/>
      <c r="S533" s="28"/>
      <c r="T533" s="29"/>
    </row>
    <row r="534" spans="1:20" s="7" customFormat="1" ht="21" x14ac:dyDescent="0.4">
      <c r="A534" s="24"/>
      <c r="B534" s="24"/>
      <c r="C534" s="24"/>
      <c r="D534" s="24"/>
      <c r="E534" s="24"/>
      <c r="J534" s="29"/>
      <c r="S534" s="28"/>
      <c r="T534" s="29"/>
    </row>
    <row r="535" spans="1:20" s="7" customFormat="1" ht="21" x14ac:dyDescent="0.4">
      <c r="A535" s="24"/>
      <c r="B535" s="24"/>
      <c r="C535" s="24"/>
      <c r="D535" s="24"/>
      <c r="E535" s="24"/>
      <c r="J535" s="29"/>
      <c r="S535" s="28"/>
      <c r="T535" s="29"/>
    </row>
    <row r="536" spans="1:20" s="7" customFormat="1" ht="21" x14ac:dyDescent="0.4">
      <c r="A536" s="24"/>
      <c r="B536" s="24"/>
      <c r="C536" s="24"/>
      <c r="D536" s="24"/>
      <c r="E536" s="24"/>
      <c r="J536" s="29"/>
      <c r="S536" s="28"/>
      <c r="T536" s="29"/>
    </row>
    <row r="537" spans="1:20" s="7" customFormat="1" ht="21" x14ac:dyDescent="0.4">
      <c r="A537" s="24"/>
      <c r="B537" s="24"/>
      <c r="C537" s="24"/>
      <c r="D537" s="24"/>
      <c r="E537" s="24"/>
      <c r="J537" s="29"/>
      <c r="S537" s="28"/>
      <c r="T537" s="29"/>
    </row>
    <row r="538" spans="1:20" s="7" customFormat="1" ht="21" x14ac:dyDescent="0.4">
      <c r="A538" s="24"/>
      <c r="B538" s="24"/>
      <c r="C538" s="24"/>
      <c r="D538" s="24"/>
      <c r="E538" s="24"/>
      <c r="J538" s="29"/>
      <c r="S538" s="28"/>
      <c r="T538" s="29"/>
    </row>
    <row r="539" spans="1:20" s="7" customFormat="1" ht="21" x14ac:dyDescent="0.4">
      <c r="A539" s="24"/>
      <c r="B539" s="24"/>
      <c r="C539" s="24"/>
      <c r="D539" s="24"/>
      <c r="E539" s="24"/>
      <c r="J539" s="29"/>
      <c r="S539" s="28"/>
      <c r="T539" s="29"/>
    </row>
    <row r="540" spans="1:20" s="7" customFormat="1" ht="21" x14ac:dyDescent="0.4">
      <c r="A540" s="24"/>
      <c r="B540" s="24"/>
      <c r="C540" s="24"/>
      <c r="D540" s="24"/>
      <c r="E540" s="24"/>
      <c r="J540" s="29"/>
      <c r="S540" s="28"/>
      <c r="T540" s="29"/>
    </row>
    <row r="541" spans="1:20" s="7" customFormat="1" ht="21" x14ac:dyDescent="0.4">
      <c r="A541" s="24"/>
      <c r="B541" s="24"/>
      <c r="C541" s="24"/>
      <c r="D541" s="24"/>
      <c r="E541" s="24"/>
      <c r="J541" s="29"/>
      <c r="S541" s="28"/>
      <c r="T541" s="29"/>
    </row>
    <row r="542" spans="1:20" s="7" customFormat="1" ht="21" x14ac:dyDescent="0.4">
      <c r="A542" s="24"/>
      <c r="B542" s="24"/>
      <c r="C542" s="24"/>
      <c r="D542" s="24"/>
      <c r="E542" s="24"/>
      <c r="J542" s="29"/>
      <c r="S542" s="28"/>
      <c r="T542" s="29"/>
    </row>
    <row r="543" spans="1:20" s="7" customFormat="1" ht="21" x14ac:dyDescent="0.4">
      <c r="A543" s="24"/>
      <c r="B543" s="24"/>
      <c r="C543" s="24"/>
      <c r="D543" s="24"/>
      <c r="E543" s="24"/>
      <c r="J543" s="29"/>
      <c r="S543" s="28"/>
      <c r="T543" s="29"/>
    </row>
    <row r="544" spans="1:20" s="7" customFormat="1" ht="21" x14ac:dyDescent="0.4">
      <c r="A544" s="24"/>
      <c r="B544" s="24"/>
      <c r="C544" s="24"/>
      <c r="D544" s="24"/>
      <c r="E544" s="24"/>
      <c r="J544" s="29"/>
      <c r="S544" s="28"/>
      <c r="T544" s="29"/>
    </row>
    <row r="545" spans="1:20" s="7" customFormat="1" ht="21" x14ac:dyDescent="0.4">
      <c r="A545" s="24"/>
      <c r="B545" s="24"/>
      <c r="C545" s="24"/>
      <c r="D545" s="24"/>
      <c r="E545" s="24"/>
      <c r="J545" s="29"/>
      <c r="S545" s="28"/>
      <c r="T545" s="29"/>
    </row>
    <row r="546" spans="1:20" s="7" customFormat="1" ht="21" x14ac:dyDescent="0.4">
      <c r="A546" s="24"/>
      <c r="B546" s="24"/>
      <c r="C546" s="24"/>
      <c r="D546" s="24"/>
      <c r="E546" s="24"/>
      <c r="J546" s="29"/>
      <c r="S546" s="28"/>
      <c r="T546" s="29"/>
    </row>
    <row r="547" spans="1:20" s="7" customFormat="1" ht="21" x14ac:dyDescent="0.4">
      <c r="A547" s="24"/>
      <c r="B547" s="24"/>
      <c r="C547" s="24"/>
      <c r="D547" s="24"/>
      <c r="E547" s="24"/>
      <c r="J547" s="29"/>
      <c r="S547" s="28"/>
      <c r="T547" s="29"/>
    </row>
    <row r="548" spans="1:20" s="7" customFormat="1" ht="21" x14ac:dyDescent="0.4">
      <c r="A548" s="24"/>
      <c r="B548" s="24"/>
      <c r="C548" s="24"/>
      <c r="D548" s="24"/>
      <c r="E548" s="24"/>
      <c r="J548" s="29"/>
      <c r="S548" s="28"/>
      <c r="T548" s="29"/>
    </row>
    <row r="549" spans="1:20" s="7" customFormat="1" ht="21" x14ac:dyDescent="0.4">
      <c r="A549" s="24"/>
      <c r="B549" s="24"/>
      <c r="C549" s="24"/>
      <c r="D549" s="24"/>
      <c r="E549" s="24"/>
      <c r="J549" s="29"/>
      <c r="S549" s="28"/>
      <c r="T549" s="29"/>
    </row>
    <row r="550" spans="1:20" s="7" customFormat="1" ht="21" x14ac:dyDescent="0.4">
      <c r="A550" s="24"/>
      <c r="B550" s="24"/>
      <c r="C550" s="24"/>
      <c r="D550" s="24"/>
      <c r="E550" s="24"/>
      <c r="J550" s="29"/>
      <c r="S550" s="28"/>
      <c r="T550" s="29"/>
    </row>
    <row r="551" spans="1:20" s="7" customFormat="1" ht="21" x14ac:dyDescent="0.4">
      <c r="A551" s="24"/>
      <c r="B551" s="24"/>
      <c r="C551" s="24"/>
      <c r="D551" s="24"/>
      <c r="E551" s="24"/>
      <c r="J551" s="29"/>
      <c r="S551" s="28"/>
      <c r="T551" s="29"/>
    </row>
    <row r="552" spans="1:20" s="7" customFormat="1" ht="21" x14ac:dyDescent="0.4">
      <c r="A552" s="24"/>
      <c r="B552" s="24"/>
      <c r="C552" s="24"/>
      <c r="D552" s="24"/>
      <c r="E552" s="24"/>
      <c r="J552" s="29"/>
      <c r="S552" s="28"/>
      <c r="T552" s="29"/>
    </row>
    <row r="553" spans="1:20" s="7" customFormat="1" ht="21" x14ac:dyDescent="0.4">
      <c r="A553" s="24"/>
      <c r="B553" s="24"/>
      <c r="C553" s="24"/>
      <c r="D553" s="24"/>
      <c r="E553" s="24"/>
      <c r="J553" s="29"/>
      <c r="S553" s="28"/>
      <c r="T553" s="29"/>
    </row>
    <row r="554" spans="1:20" s="7" customFormat="1" ht="21" x14ac:dyDescent="0.4">
      <c r="A554" s="24"/>
      <c r="B554" s="24"/>
      <c r="C554" s="24"/>
      <c r="D554" s="24"/>
      <c r="E554" s="24"/>
      <c r="J554" s="29"/>
      <c r="S554" s="28"/>
      <c r="T554" s="29"/>
    </row>
    <row r="555" spans="1:20" s="7" customFormat="1" ht="21" x14ac:dyDescent="0.4">
      <c r="A555" s="24"/>
      <c r="B555" s="24"/>
      <c r="C555" s="24"/>
      <c r="D555" s="24"/>
      <c r="E555" s="24"/>
      <c r="J555" s="29"/>
      <c r="S555" s="28"/>
      <c r="T555" s="29"/>
    </row>
    <row r="556" spans="1:20" s="7" customFormat="1" ht="21" x14ac:dyDescent="0.4">
      <c r="A556" s="24"/>
      <c r="B556" s="24"/>
      <c r="C556" s="24"/>
      <c r="D556" s="24"/>
      <c r="E556" s="24"/>
      <c r="J556" s="29"/>
      <c r="S556" s="28"/>
      <c r="T556" s="29"/>
    </row>
    <row r="557" spans="1:20" s="7" customFormat="1" ht="21" x14ac:dyDescent="0.4">
      <c r="A557" s="24"/>
      <c r="B557" s="24"/>
      <c r="C557" s="24"/>
      <c r="D557" s="24"/>
      <c r="E557" s="24"/>
      <c r="J557" s="29"/>
      <c r="S557" s="28"/>
      <c r="T557" s="29"/>
    </row>
    <row r="558" spans="1:20" s="7" customFormat="1" ht="21" x14ac:dyDescent="0.4">
      <c r="A558" s="24"/>
      <c r="B558" s="24"/>
      <c r="C558" s="24"/>
      <c r="D558" s="24"/>
      <c r="E558" s="24"/>
      <c r="J558" s="29"/>
      <c r="S558" s="28"/>
      <c r="T558" s="29"/>
    </row>
    <row r="559" spans="1:20" s="7" customFormat="1" ht="21" x14ac:dyDescent="0.4">
      <c r="A559" s="24"/>
      <c r="B559" s="24"/>
      <c r="C559" s="24"/>
      <c r="D559" s="24"/>
      <c r="E559" s="24"/>
      <c r="J559" s="29"/>
      <c r="S559" s="28"/>
      <c r="T559" s="29"/>
    </row>
    <row r="560" spans="1:20" s="7" customFormat="1" ht="21" x14ac:dyDescent="0.4">
      <c r="A560" s="24"/>
      <c r="B560" s="24"/>
      <c r="C560" s="24"/>
      <c r="D560" s="24"/>
      <c r="E560" s="24"/>
      <c r="J560" s="29"/>
      <c r="S560" s="28"/>
      <c r="T560" s="29"/>
    </row>
    <row r="561" spans="1:20" s="7" customFormat="1" ht="21" x14ac:dyDescent="0.4">
      <c r="A561" s="24"/>
      <c r="B561" s="24"/>
      <c r="C561" s="24"/>
      <c r="D561" s="24"/>
      <c r="E561" s="24"/>
      <c r="J561" s="29"/>
      <c r="S561" s="28"/>
      <c r="T561" s="29"/>
    </row>
    <row r="562" spans="1:20" s="7" customFormat="1" ht="21" x14ac:dyDescent="0.4">
      <c r="A562" s="24"/>
      <c r="B562" s="24"/>
      <c r="C562" s="24"/>
      <c r="D562" s="24"/>
      <c r="E562" s="24"/>
      <c r="J562" s="29"/>
      <c r="S562" s="28"/>
      <c r="T562" s="29"/>
    </row>
    <row r="563" spans="1:20" s="7" customFormat="1" ht="21" x14ac:dyDescent="0.4">
      <c r="A563" s="24"/>
      <c r="B563" s="24"/>
      <c r="C563" s="24"/>
      <c r="D563" s="24"/>
      <c r="E563" s="24"/>
      <c r="J563" s="29"/>
      <c r="S563" s="28"/>
      <c r="T563" s="29"/>
    </row>
    <row r="564" spans="1:20" s="7" customFormat="1" ht="21" x14ac:dyDescent="0.4">
      <c r="A564" s="24"/>
      <c r="B564" s="24"/>
      <c r="C564" s="24"/>
      <c r="D564" s="24"/>
      <c r="E564" s="24"/>
      <c r="J564" s="29"/>
      <c r="S564" s="28"/>
      <c r="T564" s="29"/>
    </row>
    <row r="565" spans="1:20" s="7" customFormat="1" ht="21" x14ac:dyDescent="0.4">
      <c r="A565" s="24"/>
      <c r="B565" s="24"/>
      <c r="C565" s="24"/>
      <c r="D565" s="24"/>
      <c r="E565" s="24"/>
      <c r="J565" s="29"/>
      <c r="S565" s="28"/>
      <c r="T565" s="29"/>
    </row>
    <row r="566" spans="1:20" s="7" customFormat="1" ht="21" x14ac:dyDescent="0.4">
      <c r="A566" s="24"/>
      <c r="B566" s="24"/>
      <c r="C566" s="24"/>
      <c r="D566" s="24"/>
      <c r="E566" s="24"/>
      <c r="J566" s="29"/>
      <c r="S566" s="28"/>
      <c r="T566" s="29"/>
    </row>
    <row r="567" spans="1:20" s="7" customFormat="1" ht="21" x14ac:dyDescent="0.4">
      <c r="A567" s="24"/>
      <c r="B567" s="24"/>
      <c r="C567" s="24"/>
      <c r="D567" s="24"/>
      <c r="E567" s="24"/>
      <c r="J567" s="29"/>
      <c r="S567" s="28"/>
      <c r="T567" s="29"/>
    </row>
    <row r="568" spans="1:20" s="7" customFormat="1" ht="21" x14ac:dyDescent="0.4">
      <c r="A568" s="24"/>
      <c r="B568" s="24"/>
      <c r="C568" s="24"/>
      <c r="D568" s="24"/>
      <c r="E568" s="24"/>
      <c r="J568" s="29"/>
      <c r="S568" s="28"/>
      <c r="T568" s="29"/>
    </row>
    <row r="569" spans="1:20" s="7" customFormat="1" ht="21" x14ac:dyDescent="0.4">
      <c r="A569" s="24"/>
      <c r="B569" s="24"/>
      <c r="C569" s="24"/>
      <c r="D569" s="24"/>
      <c r="E569" s="24"/>
      <c r="J569" s="29"/>
      <c r="S569" s="28"/>
      <c r="T569" s="29"/>
    </row>
    <row r="570" spans="1:20" s="7" customFormat="1" ht="21" x14ac:dyDescent="0.4">
      <c r="A570" s="24"/>
      <c r="B570" s="24"/>
      <c r="C570" s="24"/>
      <c r="D570" s="24"/>
      <c r="E570" s="24"/>
      <c r="J570" s="29"/>
      <c r="S570" s="28"/>
      <c r="T570" s="29"/>
    </row>
    <row r="571" spans="1:20" s="7" customFormat="1" ht="21" x14ac:dyDescent="0.4">
      <c r="A571" s="24"/>
      <c r="B571" s="24"/>
      <c r="C571" s="24"/>
      <c r="D571" s="24"/>
      <c r="E571" s="24"/>
      <c r="J571" s="29"/>
      <c r="S571" s="28"/>
      <c r="T571" s="29"/>
    </row>
    <row r="572" spans="1:20" s="7" customFormat="1" ht="21" x14ac:dyDescent="0.4">
      <c r="A572" s="24"/>
      <c r="B572" s="24"/>
      <c r="C572" s="24"/>
      <c r="D572" s="24"/>
      <c r="E572" s="24"/>
      <c r="J572" s="29"/>
      <c r="S572" s="28"/>
      <c r="T572" s="29"/>
    </row>
    <row r="573" spans="1:20" s="7" customFormat="1" ht="21" x14ac:dyDescent="0.4">
      <c r="A573" s="24"/>
      <c r="B573" s="24"/>
      <c r="C573" s="24"/>
      <c r="D573" s="24"/>
      <c r="E573" s="24"/>
      <c r="J573" s="29"/>
      <c r="S573" s="28"/>
      <c r="T573" s="29"/>
    </row>
    <row r="574" spans="1:20" s="7" customFormat="1" ht="21" x14ac:dyDescent="0.4">
      <c r="A574" s="24"/>
      <c r="B574" s="24"/>
      <c r="C574" s="24"/>
      <c r="D574" s="24"/>
      <c r="E574" s="24"/>
      <c r="J574" s="29"/>
      <c r="S574" s="28"/>
      <c r="T574" s="29"/>
    </row>
    <row r="575" spans="1:20" s="7" customFormat="1" ht="21" x14ac:dyDescent="0.4">
      <c r="A575" s="24"/>
      <c r="B575" s="24"/>
      <c r="C575" s="24"/>
      <c r="D575" s="24"/>
      <c r="E575" s="24"/>
      <c r="J575" s="29"/>
      <c r="S575" s="28"/>
      <c r="T575" s="29"/>
    </row>
    <row r="576" spans="1:20" s="7" customFormat="1" ht="21" x14ac:dyDescent="0.4">
      <c r="A576" s="24"/>
      <c r="B576" s="24"/>
      <c r="C576" s="24"/>
      <c r="D576" s="24"/>
      <c r="E576" s="24"/>
      <c r="J576" s="29"/>
      <c r="S576" s="28"/>
      <c r="T576" s="29"/>
    </row>
    <row r="577" spans="1:20" s="7" customFormat="1" ht="21" x14ac:dyDescent="0.4">
      <c r="A577" s="24"/>
      <c r="B577" s="24"/>
      <c r="C577" s="24"/>
      <c r="D577" s="24"/>
      <c r="E577" s="24"/>
      <c r="J577" s="29"/>
      <c r="S577" s="28"/>
      <c r="T577" s="29"/>
    </row>
    <row r="578" spans="1:20" s="7" customFormat="1" ht="21" x14ac:dyDescent="0.4">
      <c r="A578" s="24"/>
      <c r="B578" s="24"/>
      <c r="C578" s="24"/>
      <c r="D578" s="24"/>
      <c r="E578" s="24"/>
      <c r="J578" s="29"/>
      <c r="S578" s="28"/>
      <c r="T578" s="29"/>
    </row>
    <row r="579" spans="1:20" s="7" customFormat="1" ht="21" x14ac:dyDescent="0.4">
      <c r="A579" s="24"/>
      <c r="B579" s="24"/>
      <c r="C579" s="24"/>
      <c r="D579" s="24"/>
      <c r="E579" s="24"/>
      <c r="J579" s="29"/>
      <c r="S579" s="28"/>
      <c r="T579" s="29"/>
    </row>
    <row r="580" spans="1:20" s="7" customFormat="1" ht="21" x14ac:dyDescent="0.4">
      <c r="A580" s="24"/>
      <c r="B580" s="24"/>
      <c r="C580" s="24"/>
      <c r="D580" s="24"/>
      <c r="E580" s="24"/>
      <c r="J580" s="29"/>
      <c r="S580" s="28"/>
      <c r="T580" s="29"/>
    </row>
    <row r="581" spans="1:20" s="7" customFormat="1" ht="21" x14ac:dyDescent="0.4">
      <c r="A581" s="24"/>
      <c r="B581" s="24"/>
      <c r="C581" s="24"/>
      <c r="D581" s="24"/>
      <c r="E581" s="24"/>
      <c r="J581" s="29"/>
      <c r="S581" s="28"/>
      <c r="T581" s="29"/>
    </row>
    <row r="582" spans="1:20" s="7" customFormat="1" ht="21" x14ac:dyDescent="0.4">
      <c r="A582" s="24"/>
      <c r="B582" s="24"/>
      <c r="C582" s="24"/>
      <c r="D582" s="24"/>
      <c r="E582" s="24"/>
      <c r="J582" s="29"/>
      <c r="S582" s="28"/>
      <c r="T582" s="29"/>
    </row>
    <row r="583" spans="1:20" s="7" customFormat="1" ht="21" x14ac:dyDescent="0.4">
      <c r="A583" s="24"/>
      <c r="B583" s="24"/>
      <c r="C583" s="24"/>
      <c r="D583" s="24"/>
      <c r="E583" s="24"/>
      <c r="J583" s="29"/>
      <c r="S583" s="28"/>
      <c r="T583" s="29"/>
    </row>
    <row r="584" spans="1:20" s="7" customFormat="1" ht="21" x14ac:dyDescent="0.4">
      <c r="A584" s="24"/>
      <c r="B584" s="24"/>
      <c r="C584" s="24"/>
      <c r="D584" s="24"/>
      <c r="E584" s="24"/>
      <c r="J584" s="29"/>
      <c r="S584" s="28"/>
      <c r="T584" s="29"/>
    </row>
    <row r="585" spans="1:20" s="7" customFormat="1" ht="21" x14ac:dyDescent="0.4">
      <c r="A585" s="24"/>
      <c r="B585" s="24"/>
      <c r="C585" s="24"/>
      <c r="D585" s="24"/>
      <c r="E585" s="24"/>
      <c r="J585" s="29"/>
      <c r="S585" s="28"/>
      <c r="T585" s="29"/>
    </row>
    <row r="586" spans="1:20" s="7" customFormat="1" ht="21" x14ac:dyDescent="0.4">
      <c r="A586" s="24"/>
      <c r="B586" s="24"/>
      <c r="C586" s="24"/>
      <c r="D586" s="24"/>
      <c r="E586" s="24"/>
      <c r="J586" s="29"/>
      <c r="S586" s="28"/>
      <c r="T586" s="29"/>
    </row>
    <row r="587" spans="1:20" s="7" customFormat="1" ht="21" x14ac:dyDescent="0.4">
      <c r="A587" s="24"/>
      <c r="B587" s="24"/>
      <c r="C587" s="24"/>
      <c r="D587" s="24"/>
      <c r="E587" s="24"/>
      <c r="J587" s="29"/>
      <c r="S587" s="28"/>
      <c r="T587" s="29"/>
    </row>
    <row r="588" spans="1:20" s="7" customFormat="1" ht="21" x14ac:dyDescent="0.4">
      <c r="A588" s="24"/>
      <c r="B588" s="24"/>
      <c r="C588" s="24"/>
      <c r="D588" s="24"/>
      <c r="E588" s="24"/>
      <c r="J588" s="29"/>
      <c r="S588" s="28"/>
      <c r="T588" s="29"/>
    </row>
    <row r="589" spans="1:20" s="7" customFormat="1" ht="21" x14ac:dyDescent="0.4">
      <c r="A589" s="24"/>
      <c r="B589" s="24"/>
      <c r="C589" s="24"/>
      <c r="D589" s="24"/>
      <c r="E589" s="24"/>
      <c r="J589" s="29"/>
      <c r="S589" s="28"/>
      <c r="T589" s="29"/>
    </row>
    <row r="590" spans="1:20" s="7" customFormat="1" ht="21" x14ac:dyDescent="0.4">
      <c r="A590" s="24"/>
      <c r="B590" s="24"/>
      <c r="C590" s="24"/>
      <c r="D590" s="24"/>
      <c r="E590" s="24"/>
      <c r="J590" s="29"/>
      <c r="S590" s="28"/>
      <c r="T590" s="29"/>
    </row>
    <row r="591" spans="1:20" s="7" customFormat="1" ht="21" x14ac:dyDescent="0.4">
      <c r="A591" s="24"/>
      <c r="B591" s="24"/>
      <c r="C591" s="24"/>
      <c r="D591" s="24"/>
      <c r="E591" s="24"/>
      <c r="J591" s="29"/>
      <c r="S591" s="28"/>
      <c r="T591" s="29"/>
    </row>
    <row r="592" spans="1:20" s="7" customFormat="1" ht="21" x14ac:dyDescent="0.4">
      <c r="A592" s="24"/>
      <c r="B592" s="24"/>
      <c r="C592" s="24"/>
      <c r="D592" s="24"/>
      <c r="E592" s="24"/>
      <c r="J592" s="29"/>
      <c r="S592" s="28"/>
      <c r="T592" s="29"/>
    </row>
    <row r="593" spans="1:20" s="7" customFormat="1" ht="21" x14ac:dyDescent="0.4">
      <c r="A593" s="24"/>
      <c r="B593" s="24"/>
      <c r="C593" s="24"/>
      <c r="D593" s="24"/>
      <c r="E593" s="24"/>
      <c r="J593" s="29"/>
      <c r="S593" s="28"/>
      <c r="T593" s="29"/>
    </row>
    <row r="594" spans="1:20" s="7" customFormat="1" ht="21" x14ac:dyDescent="0.4">
      <c r="A594" s="24"/>
      <c r="B594" s="24"/>
      <c r="C594" s="24"/>
      <c r="D594" s="24"/>
      <c r="E594" s="24"/>
      <c r="J594" s="29"/>
      <c r="S594" s="28"/>
      <c r="T594" s="29"/>
    </row>
    <row r="595" spans="1:20" s="7" customFormat="1" ht="21" x14ac:dyDescent="0.4">
      <c r="A595" s="24"/>
      <c r="B595" s="24"/>
      <c r="C595" s="24"/>
      <c r="D595" s="24"/>
      <c r="E595" s="24"/>
      <c r="J595" s="29"/>
      <c r="S595" s="28"/>
      <c r="T595" s="29"/>
    </row>
    <row r="596" spans="1:20" s="7" customFormat="1" ht="21" x14ac:dyDescent="0.4">
      <c r="A596" s="24"/>
      <c r="B596" s="24"/>
      <c r="C596" s="24"/>
      <c r="D596" s="24"/>
      <c r="E596" s="24"/>
      <c r="J596" s="29"/>
      <c r="S596" s="28"/>
      <c r="T596" s="29"/>
    </row>
    <row r="597" spans="1:20" s="7" customFormat="1" ht="21" x14ac:dyDescent="0.4">
      <c r="A597" s="24"/>
      <c r="B597" s="24"/>
      <c r="C597" s="24"/>
      <c r="D597" s="24"/>
      <c r="E597" s="24"/>
      <c r="J597" s="29"/>
      <c r="S597" s="28"/>
      <c r="T597" s="29"/>
    </row>
    <row r="598" spans="1:20" s="7" customFormat="1" ht="21" x14ac:dyDescent="0.4">
      <c r="A598" s="24"/>
      <c r="B598" s="24"/>
      <c r="C598" s="24"/>
      <c r="D598" s="24"/>
      <c r="E598" s="24"/>
      <c r="J598" s="29"/>
      <c r="S598" s="28"/>
      <c r="T598" s="29"/>
    </row>
    <row r="599" spans="1:20" s="7" customFormat="1" ht="21" x14ac:dyDescent="0.4">
      <c r="A599" s="24"/>
      <c r="B599" s="24"/>
      <c r="C599" s="24"/>
      <c r="D599" s="24"/>
      <c r="E599" s="24"/>
      <c r="J599" s="29"/>
      <c r="S599" s="28"/>
      <c r="T599" s="29"/>
    </row>
    <row r="600" spans="1:20" s="7" customFormat="1" ht="21" x14ac:dyDescent="0.4">
      <c r="A600" s="24"/>
      <c r="B600" s="24"/>
      <c r="C600" s="24"/>
      <c r="D600" s="24"/>
      <c r="E600" s="24"/>
      <c r="J600" s="29"/>
      <c r="S600" s="28"/>
      <c r="T600" s="29"/>
    </row>
    <row r="601" spans="1:20" s="7" customFormat="1" ht="21" x14ac:dyDescent="0.4">
      <c r="A601" s="24"/>
      <c r="B601" s="24"/>
      <c r="C601" s="24"/>
      <c r="D601" s="24"/>
      <c r="E601" s="24"/>
      <c r="J601" s="29"/>
      <c r="S601" s="28"/>
      <c r="T601" s="29"/>
    </row>
    <row r="602" spans="1:20" s="7" customFormat="1" ht="21" x14ac:dyDescent="0.4">
      <c r="A602" s="24"/>
      <c r="B602" s="24"/>
      <c r="C602" s="24"/>
      <c r="D602" s="24"/>
      <c r="E602" s="24"/>
      <c r="J602" s="29"/>
      <c r="S602" s="28"/>
      <c r="T602" s="29"/>
    </row>
    <row r="603" spans="1:20" s="7" customFormat="1" ht="21" x14ac:dyDescent="0.4">
      <c r="A603" s="24"/>
      <c r="B603" s="24"/>
      <c r="C603" s="24"/>
      <c r="D603" s="24"/>
      <c r="E603" s="24"/>
      <c r="J603" s="29"/>
      <c r="S603" s="28"/>
      <c r="T603" s="29"/>
    </row>
    <row r="604" spans="1:20" s="7" customFormat="1" ht="21" x14ac:dyDescent="0.4">
      <c r="A604" s="24"/>
      <c r="B604" s="24"/>
      <c r="C604" s="24"/>
      <c r="D604" s="24"/>
      <c r="E604" s="24"/>
      <c r="J604" s="29"/>
      <c r="S604" s="28"/>
      <c r="T604" s="29"/>
    </row>
    <row r="605" spans="1:20" s="7" customFormat="1" ht="21" x14ac:dyDescent="0.4">
      <c r="A605" s="24"/>
      <c r="B605" s="24"/>
      <c r="C605" s="24"/>
      <c r="D605" s="24"/>
      <c r="E605" s="24"/>
      <c r="J605" s="29"/>
      <c r="S605" s="28"/>
      <c r="T605" s="29"/>
    </row>
    <row r="606" spans="1:20" s="7" customFormat="1" ht="21" x14ac:dyDescent="0.4">
      <c r="A606" s="24"/>
      <c r="B606" s="24"/>
      <c r="C606" s="24"/>
      <c r="D606" s="24"/>
      <c r="E606" s="24"/>
      <c r="J606" s="29"/>
      <c r="S606" s="28"/>
      <c r="T606" s="29"/>
    </row>
    <row r="607" spans="1:20" s="7" customFormat="1" ht="21" x14ac:dyDescent="0.4">
      <c r="A607" s="24"/>
      <c r="B607" s="24"/>
      <c r="C607" s="24"/>
      <c r="D607" s="24"/>
      <c r="E607" s="24"/>
      <c r="J607" s="29"/>
      <c r="S607" s="28"/>
      <c r="T607" s="29"/>
    </row>
    <row r="608" spans="1:20" s="7" customFormat="1" ht="21" x14ac:dyDescent="0.4">
      <c r="A608" s="24"/>
      <c r="B608" s="24"/>
      <c r="C608" s="24"/>
      <c r="D608" s="24"/>
      <c r="E608" s="24"/>
      <c r="J608" s="29"/>
      <c r="S608" s="28"/>
      <c r="T608" s="29"/>
    </row>
    <row r="609" spans="1:20" s="7" customFormat="1" ht="21" x14ac:dyDescent="0.4">
      <c r="A609" s="24"/>
      <c r="B609" s="24"/>
      <c r="C609" s="24"/>
      <c r="D609" s="24"/>
      <c r="E609" s="24"/>
      <c r="J609" s="29"/>
      <c r="S609" s="28"/>
      <c r="T609" s="29"/>
    </row>
    <row r="610" spans="1:20" s="7" customFormat="1" ht="21" x14ac:dyDescent="0.4">
      <c r="A610" s="24"/>
      <c r="B610" s="24"/>
      <c r="C610" s="24"/>
      <c r="D610" s="24"/>
      <c r="E610" s="24"/>
      <c r="J610" s="29"/>
      <c r="S610" s="28"/>
      <c r="T610" s="29"/>
    </row>
    <row r="611" spans="1:20" s="7" customFormat="1" ht="21" x14ac:dyDescent="0.4">
      <c r="A611" s="24"/>
      <c r="B611" s="24"/>
      <c r="C611" s="24"/>
      <c r="D611" s="24"/>
      <c r="E611" s="24"/>
      <c r="J611" s="29"/>
      <c r="S611" s="28"/>
      <c r="T611" s="29"/>
    </row>
    <row r="612" spans="1:20" s="7" customFormat="1" ht="21" x14ac:dyDescent="0.4">
      <c r="A612" s="24"/>
      <c r="B612" s="24"/>
      <c r="C612" s="24"/>
      <c r="D612" s="24"/>
      <c r="E612" s="24"/>
      <c r="J612" s="29"/>
      <c r="S612" s="28"/>
      <c r="T612" s="29"/>
    </row>
    <row r="613" spans="1:20" s="7" customFormat="1" ht="21" x14ac:dyDescent="0.4">
      <c r="A613" s="24"/>
      <c r="B613" s="24"/>
      <c r="C613" s="24"/>
      <c r="D613" s="24"/>
      <c r="E613" s="24"/>
      <c r="J613" s="29"/>
      <c r="S613" s="28"/>
      <c r="T613" s="29"/>
    </row>
    <row r="614" spans="1:20" s="7" customFormat="1" ht="21" x14ac:dyDescent="0.4">
      <c r="A614" s="24"/>
      <c r="B614" s="24"/>
      <c r="C614" s="24"/>
      <c r="D614" s="24"/>
      <c r="E614" s="24"/>
      <c r="J614" s="29"/>
      <c r="S614" s="28"/>
      <c r="T614" s="29"/>
    </row>
    <row r="615" spans="1:20" s="7" customFormat="1" ht="21" x14ac:dyDescent="0.4">
      <c r="A615" s="24"/>
      <c r="B615" s="24"/>
      <c r="C615" s="24"/>
      <c r="D615" s="24"/>
      <c r="E615" s="24"/>
      <c r="J615" s="29"/>
      <c r="S615" s="28"/>
      <c r="T615" s="29"/>
    </row>
    <row r="616" spans="1:20" s="7" customFormat="1" ht="21" x14ac:dyDescent="0.4">
      <c r="A616" s="24"/>
      <c r="B616" s="24"/>
      <c r="C616" s="24"/>
      <c r="D616" s="24"/>
      <c r="E616" s="24"/>
      <c r="J616" s="29"/>
      <c r="S616" s="28"/>
      <c r="T616" s="29"/>
    </row>
    <row r="617" spans="1:20" s="7" customFormat="1" ht="21" x14ac:dyDescent="0.4">
      <c r="A617" s="24"/>
      <c r="B617" s="24"/>
      <c r="C617" s="24"/>
      <c r="D617" s="24"/>
      <c r="E617" s="24"/>
      <c r="J617" s="29"/>
      <c r="S617" s="28"/>
      <c r="T617" s="29"/>
    </row>
    <row r="618" spans="1:20" s="7" customFormat="1" ht="21" x14ac:dyDescent="0.4">
      <c r="A618" s="24"/>
      <c r="B618" s="24"/>
      <c r="C618" s="24"/>
      <c r="D618" s="24"/>
      <c r="E618" s="24"/>
      <c r="J618" s="29"/>
      <c r="S618" s="28"/>
      <c r="T618" s="29"/>
    </row>
    <row r="619" spans="1:20" s="7" customFormat="1" ht="21" x14ac:dyDescent="0.4">
      <c r="A619" s="24"/>
      <c r="B619" s="24"/>
      <c r="C619" s="24"/>
      <c r="D619" s="24"/>
      <c r="E619" s="24"/>
      <c r="J619" s="29"/>
      <c r="S619" s="28"/>
      <c r="T619" s="29"/>
    </row>
    <row r="620" spans="1:20" s="7" customFormat="1" ht="21" x14ac:dyDescent="0.4">
      <c r="A620" s="24"/>
      <c r="B620" s="24"/>
      <c r="C620" s="24"/>
      <c r="D620" s="24"/>
      <c r="E620" s="24"/>
      <c r="J620" s="29"/>
      <c r="S620" s="28"/>
      <c r="T620" s="29"/>
    </row>
    <row r="621" spans="1:20" s="7" customFormat="1" ht="21" x14ac:dyDescent="0.4">
      <c r="A621" s="24"/>
      <c r="B621" s="24"/>
      <c r="C621" s="24"/>
      <c r="D621" s="24"/>
      <c r="E621" s="24"/>
      <c r="J621" s="29"/>
      <c r="S621" s="28"/>
      <c r="T621" s="29"/>
    </row>
    <row r="622" spans="1:20" s="7" customFormat="1" ht="21" x14ac:dyDescent="0.4">
      <c r="A622" s="24"/>
      <c r="B622" s="24"/>
      <c r="C622" s="24"/>
      <c r="D622" s="24"/>
      <c r="E622" s="24"/>
      <c r="J622" s="29"/>
      <c r="S622" s="28"/>
      <c r="T622" s="29"/>
    </row>
    <row r="623" spans="1:20" s="7" customFormat="1" ht="21" x14ac:dyDescent="0.4">
      <c r="A623" s="24"/>
      <c r="B623" s="24"/>
      <c r="C623" s="24"/>
      <c r="D623" s="24"/>
      <c r="E623" s="24"/>
      <c r="J623" s="29"/>
      <c r="S623" s="28"/>
      <c r="T623" s="29"/>
    </row>
    <row r="624" spans="1:20" s="7" customFormat="1" ht="21" x14ac:dyDescent="0.4">
      <c r="A624" s="24"/>
      <c r="B624" s="24"/>
      <c r="C624" s="24"/>
      <c r="D624" s="24"/>
      <c r="E624" s="24"/>
      <c r="J624" s="29"/>
      <c r="S624" s="28"/>
      <c r="T624" s="29"/>
    </row>
    <row r="625" spans="1:20" s="7" customFormat="1" ht="21" x14ac:dyDescent="0.4">
      <c r="A625" s="24"/>
      <c r="B625" s="24"/>
      <c r="C625" s="24"/>
      <c r="D625" s="24"/>
      <c r="E625" s="24"/>
      <c r="J625" s="29"/>
      <c r="S625" s="28"/>
      <c r="T625" s="29"/>
    </row>
    <row r="626" spans="1:20" s="7" customFormat="1" ht="21" x14ac:dyDescent="0.4">
      <c r="A626" s="24"/>
      <c r="B626" s="24"/>
      <c r="C626" s="24"/>
      <c r="D626" s="24"/>
      <c r="E626" s="24"/>
      <c r="J626" s="29"/>
      <c r="S626" s="28"/>
      <c r="T626" s="29"/>
    </row>
    <row r="627" spans="1:20" s="7" customFormat="1" ht="21" x14ac:dyDescent="0.4">
      <c r="A627" s="24"/>
      <c r="B627" s="24"/>
      <c r="C627" s="24"/>
      <c r="D627" s="24"/>
      <c r="E627" s="24"/>
      <c r="J627" s="29"/>
      <c r="S627" s="28"/>
      <c r="T627" s="29"/>
    </row>
    <row r="628" spans="1:20" s="7" customFormat="1" ht="21" x14ac:dyDescent="0.4">
      <c r="A628" s="24"/>
      <c r="B628" s="24"/>
      <c r="C628" s="24"/>
      <c r="D628" s="24"/>
      <c r="E628" s="24"/>
      <c r="J628" s="29"/>
      <c r="S628" s="28"/>
      <c r="T628" s="29"/>
    </row>
    <row r="629" spans="1:20" s="7" customFormat="1" ht="21" x14ac:dyDescent="0.4">
      <c r="A629" s="24"/>
      <c r="B629" s="24"/>
      <c r="C629" s="24"/>
      <c r="D629" s="24"/>
      <c r="E629" s="24"/>
      <c r="J629" s="29"/>
      <c r="S629" s="28"/>
      <c r="T629" s="29"/>
    </row>
    <row r="630" spans="1:20" s="7" customFormat="1" ht="21" x14ac:dyDescent="0.4">
      <c r="A630" s="24"/>
      <c r="B630" s="24"/>
      <c r="C630" s="24"/>
      <c r="D630" s="24"/>
      <c r="E630" s="24"/>
      <c r="J630" s="29"/>
      <c r="S630" s="28"/>
      <c r="T630" s="29"/>
    </row>
    <row r="631" spans="1:20" s="7" customFormat="1" ht="21" x14ac:dyDescent="0.4">
      <c r="A631" s="24"/>
      <c r="B631" s="24"/>
      <c r="C631" s="24"/>
      <c r="D631" s="24"/>
      <c r="E631" s="24"/>
      <c r="J631" s="29"/>
      <c r="S631" s="28"/>
      <c r="T631" s="29"/>
    </row>
    <row r="632" spans="1:20" s="7" customFormat="1" ht="21" x14ac:dyDescent="0.4">
      <c r="A632" s="24"/>
      <c r="B632" s="24"/>
      <c r="C632" s="24"/>
      <c r="D632" s="24"/>
      <c r="E632" s="24"/>
      <c r="J632" s="29"/>
      <c r="S632" s="28"/>
      <c r="T632" s="29"/>
    </row>
    <row r="633" spans="1:20" s="7" customFormat="1" ht="21" x14ac:dyDescent="0.4">
      <c r="A633" s="24"/>
      <c r="B633" s="24"/>
      <c r="C633" s="24"/>
      <c r="D633" s="24"/>
      <c r="E633" s="24"/>
      <c r="J633" s="29"/>
      <c r="S633" s="28"/>
      <c r="T633" s="29"/>
    </row>
    <row r="634" spans="1:20" s="7" customFormat="1" ht="21" x14ac:dyDescent="0.4">
      <c r="A634" s="24"/>
      <c r="B634" s="24"/>
      <c r="C634" s="24"/>
      <c r="D634" s="24"/>
      <c r="E634" s="24"/>
      <c r="J634" s="29"/>
      <c r="S634" s="28"/>
      <c r="T634" s="29"/>
    </row>
    <row r="635" spans="1:20" s="7" customFormat="1" ht="21" x14ac:dyDescent="0.4">
      <c r="A635" s="24"/>
      <c r="B635" s="24"/>
      <c r="C635" s="24"/>
      <c r="D635" s="24"/>
      <c r="E635" s="24"/>
      <c r="J635" s="29"/>
      <c r="S635" s="28"/>
      <c r="T635" s="29"/>
    </row>
    <row r="636" spans="1:20" s="7" customFormat="1" ht="21" x14ac:dyDescent="0.4">
      <c r="A636" s="24"/>
      <c r="B636" s="24"/>
      <c r="C636" s="24"/>
      <c r="D636" s="24"/>
      <c r="E636" s="24"/>
      <c r="J636" s="29"/>
      <c r="S636" s="28"/>
      <c r="T636" s="29"/>
    </row>
    <row r="637" spans="1:20" s="7" customFormat="1" ht="21" x14ac:dyDescent="0.4">
      <c r="A637" s="24"/>
      <c r="B637" s="24"/>
      <c r="C637" s="24"/>
      <c r="D637" s="24"/>
      <c r="E637" s="24"/>
      <c r="J637" s="29"/>
      <c r="S637" s="28"/>
      <c r="T637" s="29"/>
    </row>
    <row r="638" spans="1:20" s="7" customFormat="1" ht="21" x14ac:dyDescent="0.4">
      <c r="A638" s="24"/>
      <c r="B638" s="24"/>
      <c r="C638" s="24"/>
      <c r="D638" s="24"/>
      <c r="E638" s="24"/>
      <c r="J638" s="29"/>
      <c r="S638" s="28"/>
      <c r="T638" s="29"/>
    </row>
    <row r="639" spans="1:20" s="7" customFormat="1" ht="21" x14ac:dyDescent="0.4">
      <c r="A639" s="24"/>
      <c r="B639" s="24"/>
      <c r="C639" s="24"/>
      <c r="D639" s="24"/>
      <c r="E639" s="24"/>
      <c r="J639" s="29"/>
      <c r="S639" s="28"/>
      <c r="T639" s="29"/>
    </row>
    <row r="640" spans="1:20" s="7" customFormat="1" ht="21" x14ac:dyDescent="0.4">
      <c r="A640" s="24"/>
      <c r="B640" s="24"/>
      <c r="C640" s="24"/>
      <c r="D640" s="24"/>
      <c r="E640" s="24"/>
      <c r="J640" s="29"/>
      <c r="S640" s="28"/>
      <c r="T640" s="29"/>
    </row>
    <row r="641" spans="1:20" s="7" customFormat="1" ht="21" x14ac:dyDescent="0.4">
      <c r="A641" s="24"/>
      <c r="B641" s="24"/>
      <c r="C641" s="24"/>
      <c r="D641" s="24"/>
      <c r="E641" s="24"/>
      <c r="J641" s="29"/>
      <c r="S641" s="28"/>
      <c r="T641" s="29"/>
    </row>
    <row r="642" spans="1:20" s="7" customFormat="1" ht="21" x14ac:dyDescent="0.4">
      <c r="A642" s="24"/>
      <c r="B642" s="24"/>
      <c r="C642" s="24"/>
      <c r="D642" s="24"/>
      <c r="E642" s="24"/>
      <c r="J642" s="29"/>
      <c r="S642" s="28"/>
      <c r="T642" s="29"/>
    </row>
    <row r="643" spans="1:20" s="7" customFormat="1" ht="21" x14ac:dyDescent="0.4">
      <c r="A643" s="24"/>
      <c r="B643" s="24"/>
      <c r="C643" s="24"/>
      <c r="D643" s="24"/>
      <c r="E643" s="24"/>
      <c r="J643" s="29"/>
      <c r="S643" s="28"/>
      <c r="T643" s="29"/>
    </row>
    <row r="644" spans="1:20" s="7" customFormat="1" ht="21" x14ac:dyDescent="0.4">
      <c r="A644" s="24"/>
      <c r="B644" s="24"/>
      <c r="C644" s="24"/>
      <c r="D644" s="24"/>
      <c r="E644" s="24"/>
      <c r="J644" s="29"/>
      <c r="S644" s="28"/>
      <c r="T644" s="29"/>
    </row>
    <row r="645" spans="1:20" s="7" customFormat="1" ht="21" x14ac:dyDescent="0.4">
      <c r="A645" s="24"/>
      <c r="B645" s="24"/>
      <c r="C645" s="24"/>
      <c r="D645" s="24"/>
      <c r="E645" s="24"/>
      <c r="J645" s="29"/>
      <c r="S645" s="28"/>
      <c r="T645" s="29"/>
    </row>
    <row r="646" spans="1:20" s="7" customFormat="1" ht="21" x14ac:dyDescent="0.4">
      <c r="A646" s="24"/>
      <c r="B646" s="24"/>
      <c r="C646" s="24"/>
      <c r="D646" s="24"/>
      <c r="E646" s="24"/>
      <c r="J646" s="29"/>
      <c r="S646" s="28"/>
      <c r="T646" s="29"/>
    </row>
    <row r="647" spans="1:20" s="7" customFormat="1" ht="21" x14ac:dyDescent="0.4">
      <c r="A647" s="24"/>
      <c r="B647" s="24"/>
      <c r="C647" s="24"/>
      <c r="D647" s="24"/>
      <c r="E647" s="24"/>
      <c r="J647" s="29"/>
      <c r="S647" s="28"/>
      <c r="T647" s="29"/>
    </row>
    <row r="648" spans="1:20" s="7" customFormat="1" ht="21" x14ac:dyDescent="0.4">
      <c r="A648" s="24"/>
      <c r="B648" s="24"/>
      <c r="C648" s="24"/>
      <c r="D648" s="24"/>
      <c r="E648" s="24"/>
      <c r="J648" s="29"/>
      <c r="S648" s="28"/>
      <c r="T648" s="29"/>
    </row>
    <row r="649" spans="1:20" s="7" customFormat="1" ht="21" x14ac:dyDescent="0.4">
      <c r="A649" s="24"/>
      <c r="B649" s="24"/>
      <c r="C649" s="24"/>
      <c r="D649" s="24"/>
      <c r="E649" s="24"/>
      <c r="J649" s="29"/>
      <c r="S649" s="28"/>
      <c r="T649" s="29"/>
    </row>
    <row r="650" spans="1:20" s="7" customFormat="1" ht="21" x14ac:dyDescent="0.4">
      <c r="A650" s="24"/>
      <c r="B650" s="24"/>
      <c r="C650" s="24"/>
      <c r="D650" s="24"/>
      <c r="E650" s="24"/>
      <c r="J650" s="29"/>
      <c r="S650" s="28"/>
      <c r="T650" s="29"/>
    </row>
    <row r="651" spans="1:20" s="7" customFormat="1" ht="21" x14ac:dyDescent="0.4">
      <c r="A651" s="24"/>
      <c r="B651" s="24"/>
      <c r="C651" s="24"/>
      <c r="D651" s="24"/>
      <c r="E651" s="24"/>
      <c r="J651" s="29"/>
      <c r="S651" s="28"/>
      <c r="T651" s="29"/>
    </row>
    <row r="652" spans="1:20" s="7" customFormat="1" ht="21" x14ac:dyDescent="0.4">
      <c r="A652" s="24"/>
      <c r="B652" s="24"/>
      <c r="C652" s="24"/>
      <c r="D652" s="24"/>
      <c r="E652" s="24"/>
      <c r="J652" s="29"/>
      <c r="S652" s="28"/>
      <c r="T652" s="29"/>
    </row>
    <row r="653" spans="1:20" s="7" customFormat="1" ht="21" x14ac:dyDescent="0.4">
      <c r="A653" s="24"/>
      <c r="B653" s="24"/>
      <c r="C653" s="24"/>
      <c r="D653" s="24"/>
      <c r="E653" s="24"/>
      <c r="J653" s="29"/>
      <c r="S653" s="28"/>
      <c r="T653" s="29"/>
    </row>
    <row r="654" spans="1:20" s="7" customFormat="1" ht="21" x14ac:dyDescent="0.4">
      <c r="A654" s="24"/>
      <c r="B654" s="24"/>
      <c r="C654" s="24"/>
      <c r="D654" s="24"/>
      <c r="E654" s="24"/>
      <c r="J654" s="29"/>
      <c r="S654" s="28"/>
      <c r="T654" s="29"/>
    </row>
    <row r="655" spans="1:20" s="7" customFormat="1" ht="21" x14ac:dyDescent="0.4">
      <c r="A655" s="24"/>
      <c r="B655" s="24"/>
      <c r="C655" s="24"/>
      <c r="D655" s="24"/>
      <c r="E655" s="24"/>
      <c r="J655" s="29"/>
      <c r="S655" s="28"/>
      <c r="T655" s="29"/>
    </row>
    <row r="656" spans="1:20" s="7" customFormat="1" ht="21" x14ac:dyDescent="0.4">
      <c r="A656" s="24"/>
      <c r="B656" s="24"/>
      <c r="C656" s="24"/>
      <c r="D656" s="24"/>
      <c r="E656" s="24"/>
      <c r="J656" s="29"/>
      <c r="S656" s="28"/>
      <c r="T656" s="29"/>
    </row>
    <row r="657" spans="1:20" s="7" customFormat="1" ht="21" x14ac:dyDescent="0.4">
      <c r="A657" s="24"/>
      <c r="B657" s="24"/>
      <c r="C657" s="24"/>
      <c r="D657" s="24"/>
      <c r="E657" s="24"/>
      <c r="J657" s="29"/>
      <c r="S657" s="28"/>
      <c r="T657" s="29"/>
    </row>
    <row r="658" spans="1:20" s="7" customFormat="1" ht="21" x14ac:dyDescent="0.4">
      <c r="A658" s="24"/>
      <c r="B658" s="24"/>
      <c r="C658" s="24"/>
      <c r="D658" s="24"/>
      <c r="E658" s="24"/>
      <c r="J658" s="29"/>
      <c r="S658" s="28"/>
      <c r="T658" s="29"/>
    </row>
    <row r="659" spans="1:20" s="7" customFormat="1" ht="21" x14ac:dyDescent="0.4">
      <c r="A659" s="24"/>
      <c r="B659" s="24"/>
      <c r="C659" s="24"/>
      <c r="D659" s="24"/>
      <c r="E659" s="24"/>
      <c r="J659" s="29"/>
      <c r="S659" s="28"/>
      <c r="T659" s="29"/>
    </row>
    <row r="660" spans="1:20" s="7" customFormat="1" ht="21" x14ac:dyDescent="0.4">
      <c r="A660" s="24"/>
      <c r="B660" s="24"/>
      <c r="C660" s="24"/>
      <c r="D660" s="24"/>
      <c r="E660" s="24"/>
      <c r="J660" s="29"/>
      <c r="S660" s="28"/>
      <c r="T660" s="29"/>
    </row>
    <row r="661" spans="1:20" s="7" customFormat="1" ht="21" x14ac:dyDescent="0.4">
      <c r="A661" s="24"/>
      <c r="B661" s="24"/>
      <c r="C661" s="24"/>
      <c r="D661" s="24"/>
      <c r="E661" s="24"/>
      <c r="J661" s="29"/>
      <c r="S661" s="28"/>
      <c r="T661" s="29"/>
    </row>
    <row r="662" spans="1:20" s="7" customFormat="1" ht="21" x14ac:dyDescent="0.4">
      <c r="A662" s="24"/>
      <c r="B662" s="24"/>
      <c r="C662" s="24"/>
      <c r="D662" s="24"/>
      <c r="E662" s="24"/>
      <c r="J662" s="29"/>
      <c r="S662" s="28"/>
      <c r="T662" s="29"/>
    </row>
    <row r="663" spans="1:20" s="7" customFormat="1" ht="21" x14ac:dyDescent="0.4">
      <c r="A663" s="24"/>
      <c r="B663" s="24"/>
      <c r="C663" s="24"/>
      <c r="D663" s="24"/>
      <c r="E663" s="24"/>
      <c r="J663" s="29"/>
      <c r="S663" s="28"/>
      <c r="T663" s="29"/>
    </row>
    <row r="664" spans="1:20" s="7" customFormat="1" ht="21" x14ac:dyDescent="0.4">
      <c r="A664" s="24"/>
      <c r="B664" s="24"/>
      <c r="C664" s="24"/>
      <c r="D664" s="24"/>
      <c r="E664" s="24"/>
      <c r="J664" s="29"/>
      <c r="S664" s="28"/>
      <c r="T664" s="29"/>
    </row>
    <row r="665" spans="1:20" s="7" customFormat="1" ht="21" x14ac:dyDescent="0.4">
      <c r="A665" s="24"/>
      <c r="B665" s="24"/>
      <c r="C665" s="24"/>
      <c r="D665" s="24"/>
      <c r="E665" s="24"/>
      <c r="J665" s="29"/>
      <c r="S665" s="28"/>
      <c r="T665" s="29"/>
    </row>
    <row r="666" spans="1:20" s="7" customFormat="1" ht="21" x14ac:dyDescent="0.4">
      <c r="A666" s="24"/>
      <c r="B666" s="24"/>
      <c r="C666" s="24"/>
      <c r="D666" s="24"/>
      <c r="E666" s="24"/>
      <c r="J666" s="29"/>
      <c r="S666" s="28"/>
      <c r="T666" s="29"/>
    </row>
    <row r="667" spans="1:20" s="7" customFormat="1" ht="21" x14ac:dyDescent="0.4">
      <c r="A667" s="24"/>
      <c r="B667" s="24"/>
      <c r="C667" s="24"/>
      <c r="D667" s="24"/>
      <c r="E667" s="24"/>
      <c r="J667" s="29"/>
      <c r="S667" s="28"/>
      <c r="T667" s="29"/>
    </row>
    <row r="668" spans="1:20" s="7" customFormat="1" ht="21" x14ac:dyDescent="0.4">
      <c r="A668" s="24"/>
      <c r="B668" s="24"/>
      <c r="C668" s="24"/>
      <c r="D668" s="24"/>
      <c r="E668" s="24"/>
      <c r="J668" s="29"/>
      <c r="S668" s="28"/>
      <c r="T668" s="29"/>
    </row>
    <row r="669" spans="1:20" s="7" customFormat="1" ht="21" x14ac:dyDescent="0.4">
      <c r="A669" s="24"/>
      <c r="B669" s="24"/>
      <c r="C669" s="24"/>
      <c r="D669" s="24"/>
      <c r="E669" s="24"/>
      <c r="J669" s="29"/>
      <c r="S669" s="28"/>
      <c r="T669" s="29"/>
    </row>
    <row r="670" spans="1:20" s="7" customFormat="1" ht="21" x14ac:dyDescent="0.4">
      <c r="A670" s="24"/>
      <c r="B670" s="24"/>
      <c r="C670" s="24"/>
      <c r="D670" s="24"/>
      <c r="E670" s="24"/>
      <c r="J670" s="29"/>
      <c r="S670" s="28"/>
      <c r="T670" s="29"/>
    </row>
    <row r="671" spans="1:20" s="7" customFormat="1" ht="21" x14ac:dyDescent="0.4">
      <c r="A671" s="24"/>
      <c r="B671" s="24"/>
      <c r="C671" s="24"/>
      <c r="D671" s="24"/>
      <c r="E671" s="24"/>
      <c r="J671" s="29"/>
      <c r="S671" s="28"/>
      <c r="T671" s="29"/>
    </row>
    <row r="672" spans="1:20" s="7" customFormat="1" ht="21" x14ac:dyDescent="0.4">
      <c r="A672" s="24"/>
      <c r="B672" s="24"/>
      <c r="C672" s="24"/>
      <c r="D672" s="24"/>
      <c r="E672" s="24"/>
      <c r="J672" s="29"/>
      <c r="S672" s="28"/>
      <c r="T672" s="29"/>
    </row>
    <row r="673" spans="1:20" s="7" customFormat="1" ht="21" x14ac:dyDescent="0.4">
      <c r="A673" s="24"/>
      <c r="B673" s="24"/>
      <c r="C673" s="24"/>
      <c r="D673" s="24"/>
      <c r="E673" s="24"/>
      <c r="J673" s="29"/>
      <c r="S673" s="28"/>
      <c r="T673" s="29"/>
    </row>
    <row r="674" spans="1:20" s="7" customFormat="1" ht="21" x14ac:dyDescent="0.4">
      <c r="A674" s="24"/>
      <c r="B674" s="24"/>
      <c r="C674" s="24"/>
      <c r="D674" s="24"/>
      <c r="E674" s="24"/>
      <c r="J674" s="29"/>
      <c r="S674" s="28"/>
      <c r="T674" s="29"/>
    </row>
    <row r="675" spans="1:20" s="7" customFormat="1" ht="21" x14ac:dyDescent="0.4">
      <c r="A675" s="24"/>
      <c r="B675" s="24"/>
      <c r="C675" s="24"/>
      <c r="D675" s="24"/>
      <c r="E675" s="24"/>
      <c r="J675" s="29"/>
      <c r="S675" s="28"/>
      <c r="T675" s="29"/>
    </row>
    <row r="676" spans="1:20" s="7" customFormat="1" ht="21" x14ac:dyDescent="0.4">
      <c r="A676" s="24"/>
      <c r="B676" s="24"/>
      <c r="C676" s="24"/>
      <c r="D676" s="24"/>
      <c r="E676" s="24"/>
      <c r="J676" s="29"/>
      <c r="S676" s="28"/>
      <c r="T676" s="29"/>
    </row>
    <row r="677" spans="1:20" s="7" customFormat="1" ht="21" x14ac:dyDescent="0.4">
      <c r="A677" s="24"/>
      <c r="B677" s="24"/>
      <c r="C677" s="24"/>
      <c r="D677" s="24"/>
      <c r="E677" s="24"/>
      <c r="J677" s="29"/>
      <c r="S677" s="28"/>
      <c r="T677" s="29"/>
    </row>
    <row r="678" spans="1:20" s="7" customFormat="1" ht="21" x14ac:dyDescent="0.4">
      <c r="A678" s="24"/>
      <c r="B678" s="24"/>
      <c r="C678" s="24"/>
      <c r="D678" s="24"/>
      <c r="E678" s="24"/>
      <c r="J678" s="29"/>
      <c r="S678" s="28"/>
      <c r="T678" s="29"/>
    </row>
    <row r="679" spans="1:20" s="7" customFormat="1" ht="21" x14ac:dyDescent="0.4">
      <c r="A679" s="24"/>
      <c r="B679" s="24"/>
      <c r="C679" s="24"/>
      <c r="D679" s="24"/>
      <c r="E679" s="24"/>
      <c r="J679" s="29"/>
      <c r="S679" s="28"/>
      <c r="T679" s="29"/>
    </row>
    <row r="680" spans="1:20" s="7" customFormat="1" ht="21" x14ac:dyDescent="0.4">
      <c r="A680" s="24"/>
      <c r="B680" s="24"/>
      <c r="C680" s="24"/>
      <c r="D680" s="24"/>
      <c r="E680" s="24"/>
      <c r="J680" s="29"/>
      <c r="S680" s="28"/>
      <c r="T680" s="29"/>
    </row>
    <row r="681" spans="1:20" s="7" customFormat="1" ht="21" x14ac:dyDescent="0.4">
      <c r="A681" s="24"/>
      <c r="B681" s="24"/>
      <c r="C681" s="24"/>
      <c r="D681" s="24"/>
      <c r="E681" s="24"/>
      <c r="J681" s="29"/>
      <c r="S681" s="28"/>
      <c r="T681" s="29"/>
    </row>
    <row r="682" spans="1:20" s="7" customFormat="1" ht="21" x14ac:dyDescent="0.4">
      <c r="A682" s="24"/>
      <c r="B682" s="24"/>
      <c r="C682" s="24"/>
      <c r="D682" s="24"/>
      <c r="E682" s="24"/>
      <c r="J682" s="29"/>
      <c r="S682" s="28"/>
      <c r="T682" s="29"/>
    </row>
    <row r="683" spans="1:20" s="7" customFormat="1" ht="21" x14ac:dyDescent="0.4">
      <c r="A683" s="24"/>
      <c r="B683" s="24"/>
      <c r="C683" s="24"/>
      <c r="D683" s="24"/>
      <c r="E683" s="24"/>
      <c r="J683" s="29"/>
      <c r="S683" s="28"/>
      <c r="T683" s="29"/>
    </row>
    <row r="684" spans="1:20" s="7" customFormat="1" ht="21" x14ac:dyDescent="0.4">
      <c r="A684" s="24"/>
      <c r="B684" s="24"/>
      <c r="C684" s="24"/>
      <c r="D684" s="24"/>
      <c r="E684" s="24"/>
      <c r="J684" s="29"/>
      <c r="S684" s="28"/>
      <c r="T684" s="29"/>
    </row>
    <row r="685" spans="1:20" s="7" customFormat="1" ht="21" x14ac:dyDescent="0.4">
      <c r="A685" s="24"/>
      <c r="B685" s="24"/>
      <c r="C685" s="24"/>
      <c r="D685" s="24"/>
      <c r="E685" s="24"/>
      <c r="J685" s="29"/>
      <c r="S685" s="28"/>
      <c r="T685" s="29"/>
    </row>
    <row r="686" spans="1:20" s="7" customFormat="1" ht="21" x14ac:dyDescent="0.4">
      <c r="A686" s="24"/>
      <c r="B686" s="24"/>
      <c r="C686" s="24"/>
      <c r="D686" s="24"/>
      <c r="E686" s="24"/>
      <c r="J686" s="29"/>
      <c r="S686" s="28"/>
      <c r="T686" s="29"/>
    </row>
    <row r="687" spans="1:20" s="7" customFormat="1" ht="21" x14ac:dyDescent="0.4">
      <c r="A687" s="24"/>
      <c r="B687" s="24"/>
      <c r="C687" s="24"/>
      <c r="D687" s="24"/>
      <c r="E687" s="24"/>
      <c r="J687" s="29"/>
      <c r="S687" s="28"/>
      <c r="T687" s="29"/>
    </row>
    <row r="688" spans="1:20" s="7" customFormat="1" ht="21" x14ac:dyDescent="0.4">
      <c r="A688" s="24"/>
      <c r="B688" s="24"/>
      <c r="C688" s="24"/>
      <c r="D688" s="24"/>
      <c r="E688" s="24"/>
      <c r="J688" s="29"/>
      <c r="S688" s="28"/>
      <c r="T688" s="29"/>
    </row>
    <row r="689" spans="1:20" s="7" customFormat="1" ht="21" x14ac:dyDescent="0.4">
      <c r="A689" s="24"/>
      <c r="B689" s="24"/>
      <c r="C689" s="24"/>
      <c r="D689" s="24"/>
      <c r="E689" s="24"/>
      <c r="J689" s="29"/>
      <c r="S689" s="28"/>
      <c r="T689" s="29"/>
    </row>
    <row r="690" spans="1:20" s="7" customFormat="1" ht="21" x14ac:dyDescent="0.4">
      <c r="A690" s="24"/>
      <c r="B690" s="24"/>
      <c r="C690" s="24"/>
      <c r="D690" s="24"/>
      <c r="E690" s="24"/>
      <c r="J690" s="29"/>
      <c r="S690" s="28"/>
      <c r="T690" s="29"/>
    </row>
    <row r="691" spans="1:20" s="7" customFormat="1" ht="21" x14ac:dyDescent="0.4">
      <c r="A691" s="24"/>
      <c r="B691" s="24"/>
      <c r="C691" s="24"/>
      <c r="D691" s="24"/>
      <c r="E691" s="24"/>
      <c r="J691" s="29"/>
      <c r="S691" s="28"/>
      <c r="T691" s="29"/>
    </row>
    <row r="692" spans="1:20" s="7" customFormat="1" ht="21" x14ac:dyDescent="0.4">
      <c r="A692" s="24"/>
      <c r="B692" s="24"/>
      <c r="C692" s="24"/>
      <c r="D692" s="24"/>
      <c r="E692" s="24"/>
      <c r="J692" s="29"/>
      <c r="S692" s="28"/>
      <c r="T692" s="29"/>
    </row>
    <row r="693" spans="1:20" s="7" customFormat="1" ht="21" x14ac:dyDescent="0.4">
      <c r="A693" s="24"/>
      <c r="B693" s="24"/>
      <c r="C693" s="24"/>
      <c r="D693" s="24"/>
      <c r="E693" s="24"/>
      <c r="J693" s="29"/>
      <c r="S693" s="28"/>
      <c r="T693" s="29"/>
    </row>
    <row r="694" spans="1:20" s="7" customFormat="1" ht="21" x14ac:dyDescent="0.4">
      <c r="A694" s="24"/>
      <c r="B694" s="24"/>
      <c r="C694" s="24"/>
      <c r="D694" s="24"/>
      <c r="E694" s="24"/>
      <c r="J694" s="29"/>
      <c r="S694" s="28"/>
      <c r="T694" s="29"/>
    </row>
    <row r="695" spans="1:20" s="7" customFormat="1" ht="21" x14ac:dyDescent="0.4">
      <c r="A695" s="24"/>
      <c r="B695" s="24"/>
      <c r="C695" s="24"/>
      <c r="D695" s="24"/>
      <c r="E695" s="24"/>
      <c r="J695" s="29"/>
      <c r="S695" s="28"/>
      <c r="T695" s="29"/>
    </row>
    <row r="696" spans="1:20" s="7" customFormat="1" ht="21" x14ac:dyDescent="0.4">
      <c r="A696" s="24"/>
      <c r="B696" s="24"/>
      <c r="C696" s="24"/>
      <c r="D696" s="24"/>
      <c r="E696" s="24"/>
      <c r="J696" s="29"/>
      <c r="S696" s="28"/>
      <c r="T696" s="29"/>
    </row>
    <row r="697" spans="1:20" s="7" customFormat="1" ht="21" x14ac:dyDescent="0.4">
      <c r="A697" s="24"/>
      <c r="B697" s="24"/>
      <c r="C697" s="24"/>
      <c r="D697" s="24"/>
      <c r="E697" s="24"/>
      <c r="J697" s="29"/>
      <c r="S697" s="28"/>
      <c r="T697" s="29"/>
    </row>
    <row r="698" spans="1:20" s="7" customFormat="1" ht="21" x14ac:dyDescent="0.4">
      <c r="A698" s="24"/>
      <c r="B698" s="24"/>
      <c r="C698" s="24"/>
      <c r="D698" s="24"/>
      <c r="E698" s="24"/>
      <c r="J698" s="29"/>
      <c r="S698" s="28"/>
      <c r="T698" s="29"/>
    </row>
    <row r="699" spans="1:20" s="7" customFormat="1" ht="21" x14ac:dyDescent="0.4">
      <c r="A699" s="24"/>
      <c r="B699" s="24"/>
      <c r="C699" s="24"/>
      <c r="D699" s="24"/>
      <c r="E699" s="24"/>
      <c r="J699" s="29"/>
      <c r="S699" s="28"/>
      <c r="T699" s="29"/>
    </row>
    <row r="700" spans="1:20" s="7" customFormat="1" ht="21" x14ac:dyDescent="0.4">
      <c r="A700" s="24"/>
      <c r="B700" s="24"/>
      <c r="C700" s="24"/>
      <c r="D700" s="24"/>
      <c r="E700" s="24"/>
      <c r="J700" s="29"/>
      <c r="S700" s="28"/>
      <c r="T700" s="29"/>
    </row>
    <row r="701" spans="1:20" s="7" customFormat="1" ht="21" x14ac:dyDescent="0.4">
      <c r="A701" s="24"/>
      <c r="B701" s="24"/>
      <c r="C701" s="24"/>
      <c r="D701" s="24"/>
      <c r="E701" s="24"/>
      <c r="J701" s="29"/>
      <c r="S701" s="28"/>
      <c r="T701" s="29"/>
    </row>
    <row r="702" spans="1:20" s="7" customFormat="1" ht="21" x14ac:dyDescent="0.4">
      <c r="A702" s="24"/>
      <c r="B702" s="24"/>
      <c r="C702" s="24"/>
      <c r="D702" s="24"/>
      <c r="E702" s="24"/>
      <c r="J702" s="29"/>
      <c r="S702" s="28"/>
      <c r="T702" s="29"/>
    </row>
    <row r="703" spans="1:20" s="7" customFormat="1" ht="21" x14ac:dyDescent="0.4">
      <c r="A703" s="24"/>
      <c r="B703" s="24"/>
      <c r="C703" s="24"/>
      <c r="D703" s="24"/>
      <c r="E703" s="24"/>
      <c r="J703" s="29"/>
      <c r="S703" s="28"/>
      <c r="T703" s="29"/>
    </row>
    <row r="704" spans="1:20" s="7" customFormat="1" ht="21" x14ac:dyDescent="0.4">
      <c r="A704" s="24"/>
      <c r="B704" s="24"/>
      <c r="C704" s="24"/>
      <c r="D704" s="24"/>
      <c r="E704" s="24"/>
      <c r="J704" s="29"/>
      <c r="S704" s="28"/>
      <c r="T704" s="29"/>
    </row>
    <row r="705" spans="1:20" s="7" customFormat="1" ht="21" x14ac:dyDescent="0.4">
      <c r="A705" s="24"/>
      <c r="B705" s="24"/>
      <c r="C705" s="24"/>
      <c r="D705" s="24"/>
      <c r="E705" s="24"/>
      <c r="J705" s="29"/>
      <c r="S705" s="28"/>
      <c r="T705" s="29"/>
    </row>
    <row r="706" spans="1:20" s="7" customFormat="1" ht="21" x14ac:dyDescent="0.4">
      <c r="A706" s="24"/>
      <c r="B706" s="24"/>
      <c r="C706" s="24"/>
      <c r="D706" s="24"/>
      <c r="E706" s="24"/>
      <c r="J706" s="29"/>
      <c r="S706" s="28"/>
      <c r="T706" s="29"/>
    </row>
    <row r="707" spans="1:20" s="7" customFormat="1" ht="21" x14ac:dyDescent="0.4">
      <c r="A707" s="24"/>
      <c r="B707" s="24"/>
      <c r="C707" s="24"/>
      <c r="D707" s="24"/>
      <c r="E707" s="24"/>
      <c r="J707" s="29"/>
      <c r="S707" s="28"/>
      <c r="T707" s="29"/>
    </row>
    <row r="708" spans="1:20" s="7" customFormat="1" ht="21" x14ac:dyDescent="0.4">
      <c r="A708" s="24"/>
      <c r="B708" s="24"/>
      <c r="C708" s="24"/>
      <c r="D708" s="24"/>
      <c r="E708" s="24"/>
      <c r="J708" s="29"/>
      <c r="S708" s="28"/>
      <c r="T708" s="29"/>
    </row>
    <row r="709" spans="1:20" s="7" customFormat="1" ht="21" x14ac:dyDescent="0.4">
      <c r="A709" s="24"/>
      <c r="B709" s="24"/>
      <c r="C709" s="24"/>
      <c r="D709" s="24"/>
      <c r="E709" s="24"/>
      <c r="J709" s="29"/>
      <c r="S709" s="28"/>
      <c r="T709" s="29"/>
    </row>
    <row r="710" spans="1:20" s="7" customFormat="1" ht="21" x14ac:dyDescent="0.4">
      <c r="A710" s="24"/>
      <c r="B710" s="24"/>
      <c r="C710" s="24"/>
      <c r="D710" s="24"/>
      <c r="E710" s="24"/>
      <c r="J710" s="29"/>
      <c r="S710" s="28"/>
      <c r="T710" s="29"/>
    </row>
    <row r="711" spans="1:20" s="7" customFormat="1" ht="21" x14ac:dyDescent="0.4">
      <c r="A711" s="24"/>
      <c r="B711" s="24"/>
      <c r="C711" s="24"/>
      <c r="D711" s="24"/>
      <c r="E711" s="24"/>
      <c r="J711" s="29"/>
      <c r="S711" s="28"/>
      <c r="T711" s="29"/>
    </row>
    <row r="712" spans="1:20" s="7" customFormat="1" ht="21" x14ac:dyDescent="0.4">
      <c r="A712" s="24"/>
      <c r="B712" s="24"/>
      <c r="C712" s="24"/>
      <c r="D712" s="24"/>
      <c r="E712" s="24"/>
      <c r="J712" s="29"/>
      <c r="S712" s="28"/>
      <c r="T712" s="29"/>
    </row>
    <row r="713" spans="1:20" s="7" customFormat="1" ht="21" x14ac:dyDescent="0.4">
      <c r="A713" s="24"/>
      <c r="B713" s="24"/>
      <c r="C713" s="24"/>
      <c r="D713" s="24"/>
      <c r="E713" s="24"/>
      <c r="J713" s="29"/>
      <c r="S713" s="28"/>
      <c r="T713" s="29"/>
    </row>
    <row r="714" spans="1:20" s="7" customFormat="1" ht="21" x14ac:dyDescent="0.4">
      <c r="A714" s="24"/>
      <c r="B714" s="24"/>
      <c r="C714" s="24"/>
      <c r="D714" s="24"/>
      <c r="E714" s="24"/>
      <c r="J714" s="29"/>
      <c r="S714" s="28"/>
      <c r="T714" s="29"/>
    </row>
    <row r="715" spans="1:20" s="7" customFormat="1" ht="21" x14ac:dyDescent="0.4">
      <c r="A715" s="24"/>
      <c r="B715" s="24"/>
      <c r="C715" s="24"/>
      <c r="D715" s="24"/>
      <c r="E715" s="24"/>
      <c r="J715" s="29"/>
      <c r="S715" s="28"/>
      <c r="T715" s="29"/>
    </row>
    <row r="716" spans="1:20" s="7" customFormat="1" ht="21" x14ac:dyDescent="0.4">
      <c r="A716" s="24"/>
      <c r="B716" s="24"/>
      <c r="C716" s="24"/>
      <c r="D716" s="24"/>
      <c r="E716" s="24"/>
      <c r="J716" s="29"/>
      <c r="S716" s="28"/>
      <c r="T716" s="29"/>
    </row>
    <row r="717" spans="1:20" s="7" customFormat="1" ht="21" x14ac:dyDescent="0.4">
      <c r="A717" s="24"/>
      <c r="B717" s="24"/>
      <c r="C717" s="24"/>
      <c r="D717" s="24"/>
      <c r="E717" s="24"/>
      <c r="J717" s="29"/>
      <c r="S717" s="28"/>
      <c r="T717" s="29"/>
    </row>
    <row r="718" spans="1:20" s="7" customFormat="1" ht="21" x14ac:dyDescent="0.4">
      <c r="A718" s="24"/>
      <c r="B718" s="24"/>
      <c r="C718" s="24"/>
      <c r="D718" s="24"/>
      <c r="E718" s="24"/>
      <c r="J718" s="29"/>
      <c r="S718" s="28"/>
      <c r="T718" s="29"/>
    </row>
    <row r="719" spans="1:20" s="7" customFormat="1" ht="21" x14ac:dyDescent="0.4">
      <c r="A719" s="24"/>
      <c r="B719" s="24"/>
      <c r="C719" s="24"/>
      <c r="D719" s="24"/>
      <c r="E719" s="24"/>
      <c r="J719" s="29"/>
      <c r="S719" s="28"/>
      <c r="T719" s="29"/>
    </row>
    <row r="720" spans="1:20" s="7" customFormat="1" ht="21" x14ac:dyDescent="0.4">
      <c r="A720" s="24"/>
      <c r="B720" s="24"/>
      <c r="C720" s="24"/>
      <c r="D720" s="24"/>
      <c r="E720" s="24"/>
      <c r="J720" s="29"/>
      <c r="S720" s="28"/>
      <c r="T720" s="29"/>
    </row>
    <row r="721" spans="1:20" s="7" customFormat="1" ht="21" x14ac:dyDescent="0.4">
      <c r="A721" s="24"/>
      <c r="B721" s="24"/>
      <c r="C721" s="24"/>
      <c r="D721" s="24"/>
      <c r="E721" s="24"/>
      <c r="J721" s="29"/>
      <c r="S721" s="28"/>
      <c r="T721" s="29"/>
    </row>
    <row r="722" spans="1:20" s="7" customFormat="1" ht="21" x14ac:dyDescent="0.4">
      <c r="A722" s="24"/>
      <c r="B722" s="24"/>
      <c r="C722" s="24"/>
      <c r="D722" s="24"/>
      <c r="E722" s="24"/>
      <c r="J722" s="29"/>
      <c r="S722" s="28"/>
      <c r="T722" s="29"/>
    </row>
    <row r="723" spans="1:20" s="7" customFormat="1" ht="21" x14ac:dyDescent="0.4">
      <c r="A723" s="24"/>
      <c r="B723" s="24"/>
      <c r="C723" s="24"/>
      <c r="D723" s="24"/>
      <c r="E723" s="24"/>
      <c r="J723" s="29"/>
      <c r="S723" s="28"/>
      <c r="T723" s="29"/>
    </row>
    <row r="724" spans="1:20" s="7" customFormat="1" ht="21" x14ac:dyDescent="0.4">
      <c r="A724" s="24"/>
      <c r="B724" s="24"/>
      <c r="C724" s="24"/>
      <c r="D724" s="24"/>
      <c r="E724" s="24"/>
      <c r="J724" s="29"/>
      <c r="S724" s="28"/>
      <c r="T724" s="29"/>
    </row>
    <row r="725" spans="1:20" s="7" customFormat="1" ht="21" x14ac:dyDescent="0.4">
      <c r="A725" s="24"/>
      <c r="B725" s="24"/>
      <c r="C725" s="24"/>
      <c r="D725" s="24"/>
      <c r="E725" s="24"/>
      <c r="J725" s="29"/>
      <c r="S725" s="28"/>
      <c r="T725" s="29"/>
    </row>
    <row r="726" spans="1:20" s="7" customFormat="1" ht="21" x14ac:dyDescent="0.4">
      <c r="A726" s="24"/>
      <c r="B726" s="24"/>
      <c r="C726" s="24"/>
      <c r="D726" s="24"/>
      <c r="E726" s="24"/>
      <c r="J726" s="29"/>
      <c r="S726" s="28"/>
      <c r="T726" s="29"/>
    </row>
    <row r="727" spans="1:20" s="7" customFormat="1" ht="21" x14ac:dyDescent="0.4">
      <c r="A727" s="24"/>
      <c r="B727" s="24"/>
      <c r="C727" s="24"/>
      <c r="D727" s="24"/>
      <c r="E727" s="24"/>
      <c r="J727" s="29"/>
      <c r="S727" s="28"/>
      <c r="T727" s="29"/>
    </row>
    <row r="728" spans="1:20" s="7" customFormat="1" ht="21" x14ac:dyDescent="0.4">
      <c r="A728" s="24"/>
      <c r="B728" s="24"/>
      <c r="C728" s="24"/>
      <c r="D728" s="24"/>
      <c r="E728" s="24"/>
      <c r="J728" s="29"/>
      <c r="S728" s="28"/>
      <c r="T728" s="29"/>
    </row>
    <row r="729" spans="1:20" s="7" customFormat="1" ht="21" x14ac:dyDescent="0.4">
      <c r="A729" s="24"/>
      <c r="B729" s="24"/>
      <c r="C729" s="24"/>
      <c r="D729" s="24"/>
      <c r="E729" s="24"/>
      <c r="J729" s="29"/>
      <c r="S729" s="28"/>
      <c r="T729" s="29"/>
    </row>
    <row r="730" spans="1:20" s="7" customFormat="1" ht="21" x14ac:dyDescent="0.4">
      <c r="A730" s="24"/>
      <c r="B730" s="24"/>
      <c r="C730" s="24"/>
      <c r="D730" s="24"/>
      <c r="E730" s="24"/>
      <c r="J730" s="29"/>
      <c r="S730" s="28"/>
      <c r="T730" s="29"/>
    </row>
    <row r="731" spans="1:20" s="7" customFormat="1" ht="21" x14ac:dyDescent="0.4">
      <c r="A731" s="24"/>
      <c r="B731" s="24"/>
      <c r="C731" s="24"/>
      <c r="D731" s="24"/>
      <c r="E731" s="24"/>
      <c r="J731" s="29"/>
      <c r="S731" s="28"/>
      <c r="T731" s="29"/>
    </row>
    <row r="732" spans="1:20" s="7" customFormat="1" ht="21" x14ac:dyDescent="0.4">
      <c r="A732" s="24"/>
      <c r="B732" s="24"/>
      <c r="C732" s="24"/>
      <c r="D732" s="24"/>
      <c r="E732" s="24"/>
      <c r="J732" s="29"/>
      <c r="S732" s="28"/>
      <c r="T732" s="29"/>
    </row>
    <row r="733" spans="1:20" s="7" customFormat="1" ht="21" x14ac:dyDescent="0.4">
      <c r="A733" s="24"/>
      <c r="B733" s="24"/>
      <c r="C733" s="24"/>
      <c r="D733" s="24"/>
      <c r="E733" s="24"/>
      <c r="J733" s="29"/>
      <c r="S733" s="28"/>
      <c r="T733" s="29"/>
    </row>
    <row r="734" spans="1:20" s="7" customFormat="1" ht="21" x14ac:dyDescent="0.4">
      <c r="A734" s="24"/>
      <c r="B734" s="24"/>
      <c r="C734" s="24"/>
      <c r="D734" s="24"/>
      <c r="E734" s="24"/>
      <c r="J734" s="29"/>
      <c r="S734" s="28"/>
      <c r="T734" s="29"/>
    </row>
    <row r="735" spans="1:20" s="7" customFormat="1" ht="21" x14ac:dyDescent="0.4">
      <c r="A735" s="24"/>
      <c r="B735" s="24"/>
      <c r="C735" s="24"/>
      <c r="D735" s="24"/>
      <c r="E735" s="24"/>
      <c r="J735" s="29"/>
      <c r="S735" s="28"/>
      <c r="T735" s="29"/>
    </row>
    <row r="736" spans="1:20" s="7" customFormat="1" ht="21" x14ac:dyDescent="0.4">
      <c r="A736" s="24"/>
      <c r="B736" s="24"/>
      <c r="C736" s="24"/>
      <c r="D736" s="24"/>
      <c r="E736" s="24"/>
      <c r="J736" s="29"/>
      <c r="S736" s="28"/>
      <c r="T736" s="29"/>
    </row>
    <row r="737" spans="1:20" s="7" customFormat="1" ht="21" x14ac:dyDescent="0.4">
      <c r="A737" s="24"/>
      <c r="B737" s="24"/>
      <c r="C737" s="24"/>
      <c r="D737" s="24"/>
      <c r="E737" s="24"/>
      <c r="J737" s="29"/>
      <c r="S737" s="28"/>
      <c r="T737" s="29"/>
    </row>
    <row r="738" spans="1:20" s="7" customFormat="1" ht="21" x14ac:dyDescent="0.4">
      <c r="A738" s="24"/>
      <c r="B738" s="24"/>
      <c r="C738" s="24"/>
      <c r="D738" s="24"/>
      <c r="E738" s="24"/>
      <c r="J738" s="29"/>
      <c r="S738" s="28"/>
      <c r="T738" s="29"/>
    </row>
    <row r="739" spans="1:20" s="7" customFormat="1" ht="21" x14ac:dyDescent="0.4">
      <c r="A739" s="24"/>
      <c r="B739" s="24"/>
      <c r="C739" s="24"/>
      <c r="D739" s="24"/>
      <c r="E739" s="24"/>
      <c r="J739" s="29"/>
      <c r="S739" s="28"/>
      <c r="T739" s="29"/>
    </row>
    <row r="740" spans="1:20" s="7" customFormat="1" ht="21" x14ac:dyDescent="0.4">
      <c r="A740" s="24"/>
      <c r="B740" s="24"/>
      <c r="C740" s="24"/>
      <c r="D740" s="24"/>
      <c r="E740" s="24"/>
      <c r="J740" s="29"/>
      <c r="S740" s="28"/>
      <c r="T740" s="29"/>
    </row>
    <row r="741" spans="1:20" s="7" customFormat="1" ht="21" x14ac:dyDescent="0.4">
      <c r="A741" s="24"/>
      <c r="B741" s="24"/>
      <c r="C741" s="24"/>
      <c r="D741" s="24"/>
      <c r="E741" s="24"/>
      <c r="J741" s="29"/>
      <c r="S741" s="28"/>
      <c r="T741" s="29"/>
    </row>
    <row r="742" spans="1:20" s="7" customFormat="1" ht="21" x14ac:dyDescent="0.4">
      <c r="A742" s="24"/>
      <c r="B742" s="24"/>
      <c r="C742" s="24"/>
      <c r="D742" s="24"/>
      <c r="E742" s="24"/>
      <c r="J742" s="29"/>
      <c r="S742" s="28"/>
      <c r="T742" s="29"/>
    </row>
    <row r="743" spans="1:20" s="7" customFormat="1" ht="21" x14ac:dyDescent="0.4">
      <c r="A743" s="24"/>
      <c r="B743" s="24"/>
      <c r="C743" s="24"/>
      <c r="D743" s="24"/>
      <c r="E743" s="24"/>
      <c r="J743" s="29"/>
      <c r="S743" s="28"/>
      <c r="T743" s="29"/>
    </row>
    <row r="744" spans="1:20" s="7" customFormat="1" ht="21" x14ac:dyDescent="0.4">
      <c r="A744" s="24"/>
      <c r="B744" s="24"/>
      <c r="C744" s="24"/>
      <c r="D744" s="24"/>
      <c r="E744" s="24"/>
      <c r="J744" s="29"/>
      <c r="S744" s="28"/>
      <c r="T744" s="29"/>
    </row>
    <row r="745" spans="1:20" s="7" customFormat="1" ht="21" x14ac:dyDescent="0.4">
      <c r="A745" s="24"/>
      <c r="B745" s="24"/>
      <c r="C745" s="24"/>
      <c r="D745" s="24"/>
      <c r="E745" s="24"/>
      <c r="J745" s="29"/>
      <c r="S745" s="28"/>
      <c r="T745" s="29"/>
    </row>
    <row r="746" spans="1:20" s="7" customFormat="1" ht="21" x14ac:dyDescent="0.4">
      <c r="A746" s="24"/>
      <c r="B746" s="24"/>
      <c r="C746" s="24"/>
      <c r="D746" s="24"/>
      <c r="E746" s="24"/>
      <c r="J746" s="29"/>
      <c r="S746" s="28"/>
      <c r="T746" s="29"/>
    </row>
    <row r="747" spans="1:20" s="7" customFormat="1" ht="21" x14ac:dyDescent="0.4">
      <c r="A747" s="24"/>
      <c r="B747" s="24"/>
      <c r="C747" s="24"/>
      <c r="D747" s="24"/>
      <c r="E747" s="24"/>
      <c r="J747" s="29"/>
      <c r="S747" s="28"/>
      <c r="T747" s="29"/>
    </row>
    <row r="748" spans="1:20" s="7" customFormat="1" ht="21" x14ac:dyDescent="0.4">
      <c r="A748" s="24"/>
      <c r="B748" s="24"/>
      <c r="C748" s="24"/>
      <c r="D748" s="24"/>
      <c r="E748" s="24"/>
      <c r="J748" s="29"/>
      <c r="S748" s="28"/>
      <c r="T748" s="29"/>
    </row>
    <row r="749" spans="1:20" s="7" customFormat="1" ht="21" x14ac:dyDescent="0.4">
      <c r="A749" s="24"/>
      <c r="B749" s="24"/>
      <c r="C749" s="24"/>
      <c r="D749" s="24"/>
      <c r="E749" s="24"/>
      <c r="J749" s="29"/>
      <c r="S749" s="28"/>
      <c r="T749" s="29"/>
    </row>
    <row r="750" spans="1:20" s="7" customFormat="1" ht="21" x14ac:dyDescent="0.4">
      <c r="A750" s="24"/>
      <c r="B750" s="24"/>
      <c r="C750" s="24"/>
      <c r="D750" s="24"/>
      <c r="E750" s="24"/>
      <c r="J750" s="29"/>
      <c r="S750" s="28"/>
      <c r="T750" s="29"/>
    </row>
    <row r="751" spans="1:20" s="7" customFormat="1" ht="21" x14ac:dyDescent="0.4">
      <c r="A751" s="24"/>
      <c r="B751" s="24"/>
      <c r="C751" s="24"/>
      <c r="D751" s="24"/>
      <c r="E751" s="24"/>
      <c r="J751" s="29"/>
      <c r="S751" s="28"/>
      <c r="T751" s="29"/>
    </row>
    <row r="752" spans="1:20" s="7" customFormat="1" ht="21" x14ac:dyDescent="0.4">
      <c r="A752" s="24"/>
      <c r="B752" s="24"/>
      <c r="C752" s="24"/>
      <c r="D752" s="24"/>
      <c r="E752" s="24"/>
      <c r="J752" s="29"/>
      <c r="S752" s="28"/>
      <c r="T752" s="29"/>
    </row>
    <row r="753" spans="1:20" s="7" customFormat="1" ht="21" x14ac:dyDescent="0.4">
      <c r="A753" s="24"/>
      <c r="B753" s="24"/>
      <c r="C753" s="24"/>
      <c r="D753" s="24"/>
      <c r="E753" s="24"/>
      <c r="J753" s="29"/>
      <c r="S753" s="28"/>
      <c r="T753" s="29"/>
    </row>
    <row r="754" spans="1:20" s="7" customFormat="1" ht="21" x14ac:dyDescent="0.4">
      <c r="A754" s="24"/>
      <c r="B754" s="24"/>
      <c r="C754" s="24"/>
      <c r="D754" s="24"/>
      <c r="E754" s="24"/>
      <c r="J754" s="29"/>
      <c r="S754" s="28"/>
      <c r="T754" s="29"/>
    </row>
    <row r="755" spans="1:20" s="7" customFormat="1" ht="21" x14ac:dyDescent="0.4">
      <c r="A755" s="24"/>
      <c r="B755" s="24"/>
      <c r="C755" s="24"/>
      <c r="D755" s="24"/>
      <c r="E755" s="24"/>
      <c r="J755" s="29"/>
      <c r="S755" s="28"/>
      <c r="T755" s="29"/>
    </row>
    <row r="756" spans="1:20" s="7" customFormat="1" ht="21" x14ac:dyDescent="0.4">
      <c r="A756" s="24"/>
      <c r="B756" s="24"/>
      <c r="C756" s="24"/>
      <c r="D756" s="24"/>
      <c r="E756" s="24"/>
      <c r="J756" s="29"/>
      <c r="S756" s="28"/>
      <c r="T756" s="29"/>
    </row>
    <row r="757" spans="1:20" s="7" customFormat="1" ht="21" x14ac:dyDescent="0.4">
      <c r="A757" s="24"/>
      <c r="B757" s="24"/>
      <c r="C757" s="24"/>
      <c r="D757" s="24"/>
      <c r="E757" s="24"/>
      <c r="J757" s="29"/>
      <c r="S757" s="28"/>
      <c r="T757" s="29"/>
    </row>
    <row r="758" spans="1:20" s="7" customFormat="1" ht="21" x14ac:dyDescent="0.4">
      <c r="A758" s="24"/>
      <c r="B758" s="24"/>
      <c r="C758" s="24"/>
      <c r="D758" s="24"/>
      <c r="E758" s="24"/>
      <c r="J758" s="29"/>
      <c r="S758" s="28"/>
      <c r="T758" s="29"/>
    </row>
    <row r="759" spans="1:20" s="7" customFormat="1" ht="21" x14ac:dyDescent="0.4">
      <c r="A759" s="24"/>
      <c r="B759" s="24"/>
      <c r="C759" s="24"/>
      <c r="D759" s="24"/>
      <c r="E759" s="24"/>
      <c r="J759" s="29"/>
      <c r="S759" s="28"/>
      <c r="T759" s="29"/>
    </row>
    <row r="760" spans="1:20" s="7" customFormat="1" ht="21" x14ac:dyDescent="0.4">
      <c r="A760" s="24"/>
      <c r="B760" s="24"/>
      <c r="C760" s="24"/>
      <c r="D760" s="24"/>
      <c r="E760" s="24"/>
      <c r="J760" s="29"/>
      <c r="S760" s="28"/>
      <c r="T760" s="29"/>
    </row>
    <row r="761" spans="1:20" s="7" customFormat="1" ht="21" x14ac:dyDescent="0.4">
      <c r="A761" s="24"/>
      <c r="B761" s="24"/>
      <c r="C761" s="24"/>
      <c r="D761" s="24"/>
      <c r="E761" s="24"/>
      <c r="J761" s="29"/>
      <c r="S761" s="28"/>
      <c r="T761" s="29"/>
    </row>
    <row r="762" spans="1:20" s="7" customFormat="1" ht="21" x14ac:dyDescent="0.4">
      <c r="A762" s="24"/>
      <c r="B762" s="24"/>
      <c r="C762" s="24"/>
      <c r="D762" s="24"/>
      <c r="E762" s="24"/>
      <c r="J762" s="29"/>
      <c r="S762" s="28"/>
      <c r="T762" s="29"/>
    </row>
    <row r="763" spans="1:20" s="7" customFormat="1" ht="21" x14ac:dyDescent="0.4">
      <c r="A763" s="24"/>
      <c r="B763" s="24"/>
      <c r="C763" s="24"/>
      <c r="D763" s="24"/>
      <c r="E763" s="24"/>
      <c r="J763" s="29"/>
      <c r="S763" s="28"/>
      <c r="T763" s="29"/>
    </row>
    <row r="764" spans="1:20" s="7" customFormat="1" ht="21" x14ac:dyDescent="0.4">
      <c r="A764" s="24"/>
      <c r="B764" s="24"/>
      <c r="C764" s="24"/>
      <c r="D764" s="24"/>
      <c r="E764" s="24"/>
      <c r="J764" s="29"/>
      <c r="S764" s="28"/>
      <c r="T764" s="29"/>
    </row>
    <row r="765" spans="1:20" s="7" customFormat="1" ht="21" x14ac:dyDescent="0.4">
      <c r="A765" s="24"/>
      <c r="B765" s="24"/>
      <c r="C765" s="24"/>
      <c r="D765" s="24"/>
      <c r="E765" s="24"/>
      <c r="J765" s="29"/>
      <c r="S765" s="28"/>
      <c r="T765" s="29"/>
    </row>
    <row r="766" spans="1:20" s="7" customFormat="1" ht="21" x14ac:dyDescent="0.4">
      <c r="A766" s="24"/>
      <c r="B766" s="24"/>
      <c r="C766" s="24"/>
      <c r="D766" s="24"/>
      <c r="E766" s="24"/>
      <c r="J766" s="29"/>
      <c r="S766" s="28"/>
      <c r="T766" s="29"/>
    </row>
    <row r="767" spans="1:20" s="7" customFormat="1" ht="21" x14ac:dyDescent="0.4">
      <c r="A767" s="24"/>
      <c r="B767" s="24"/>
      <c r="C767" s="24"/>
      <c r="D767" s="24"/>
      <c r="E767" s="24"/>
      <c r="J767" s="29"/>
      <c r="S767" s="28"/>
      <c r="T767" s="29"/>
    </row>
    <row r="768" spans="1:20" s="7" customFormat="1" ht="21" x14ac:dyDescent="0.4">
      <c r="A768" s="24"/>
      <c r="B768" s="24"/>
      <c r="C768" s="24"/>
      <c r="D768" s="24"/>
      <c r="E768" s="24"/>
      <c r="J768" s="29"/>
      <c r="S768" s="28"/>
      <c r="T768" s="29"/>
    </row>
    <row r="769" spans="1:20" s="7" customFormat="1" ht="21" x14ac:dyDescent="0.4">
      <c r="A769" s="24"/>
      <c r="B769" s="24"/>
      <c r="C769" s="24"/>
      <c r="D769" s="24"/>
      <c r="E769" s="24"/>
      <c r="J769" s="29"/>
      <c r="S769" s="28"/>
      <c r="T769" s="29"/>
    </row>
    <row r="770" spans="1:20" s="7" customFormat="1" ht="21" x14ac:dyDescent="0.4">
      <c r="A770" s="24"/>
      <c r="B770" s="24"/>
      <c r="C770" s="24"/>
      <c r="D770" s="24"/>
      <c r="E770" s="24"/>
      <c r="J770" s="29"/>
      <c r="S770" s="28"/>
      <c r="T770" s="29"/>
    </row>
    <row r="771" spans="1:20" s="7" customFormat="1" ht="21" x14ac:dyDescent="0.4">
      <c r="A771" s="24"/>
      <c r="B771" s="24"/>
      <c r="C771" s="24"/>
      <c r="D771" s="24"/>
      <c r="E771" s="24"/>
      <c r="J771" s="29"/>
      <c r="S771" s="28"/>
      <c r="T771" s="29"/>
    </row>
    <row r="772" spans="1:20" s="7" customFormat="1" ht="21" x14ac:dyDescent="0.4">
      <c r="A772" s="24"/>
      <c r="B772" s="24"/>
      <c r="C772" s="24"/>
      <c r="D772" s="24"/>
      <c r="E772" s="24"/>
      <c r="J772" s="29"/>
      <c r="S772" s="28"/>
      <c r="T772" s="29"/>
    </row>
    <row r="773" spans="1:20" s="7" customFormat="1" ht="21" x14ac:dyDescent="0.4">
      <c r="A773" s="24"/>
      <c r="B773" s="24"/>
      <c r="C773" s="24"/>
      <c r="D773" s="24"/>
      <c r="E773" s="24"/>
      <c r="J773" s="29"/>
      <c r="S773" s="28"/>
      <c r="T773" s="29"/>
    </row>
    <row r="774" spans="1:20" s="7" customFormat="1" ht="21" x14ac:dyDescent="0.4">
      <c r="A774" s="24"/>
      <c r="B774" s="24"/>
      <c r="C774" s="24"/>
      <c r="D774" s="24"/>
      <c r="E774" s="24"/>
      <c r="J774" s="29"/>
      <c r="S774" s="28"/>
      <c r="T774" s="29"/>
    </row>
    <row r="775" spans="1:20" s="7" customFormat="1" ht="21" x14ac:dyDescent="0.4">
      <c r="A775" s="24"/>
      <c r="B775" s="24"/>
      <c r="C775" s="24"/>
      <c r="D775" s="24"/>
      <c r="E775" s="24"/>
      <c r="J775" s="29"/>
      <c r="S775" s="28"/>
      <c r="T775" s="29"/>
    </row>
    <row r="776" spans="1:20" s="7" customFormat="1" ht="21" x14ac:dyDescent="0.4">
      <c r="A776" s="24"/>
      <c r="B776" s="24"/>
      <c r="C776" s="24"/>
      <c r="D776" s="24"/>
      <c r="E776" s="24"/>
      <c r="J776" s="29"/>
      <c r="S776" s="28"/>
      <c r="T776" s="29"/>
    </row>
    <row r="777" spans="1:20" s="7" customFormat="1" ht="21" x14ac:dyDescent="0.4">
      <c r="A777" s="24"/>
      <c r="B777" s="24"/>
      <c r="C777" s="24"/>
      <c r="D777" s="24"/>
      <c r="E777" s="24"/>
      <c r="J777" s="29"/>
      <c r="S777" s="28"/>
      <c r="T777" s="29"/>
    </row>
    <row r="778" spans="1:20" s="7" customFormat="1" ht="21" x14ac:dyDescent="0.4">
      <c r="A778" s="24"/>
      <c r="B778" s="24"/>
      <c r="C778" s="24"/>
      <c r="D778" s="24"/>
      <c r="E778" s="24"/>
      <c r="J778" s="29"/>
      <c r="S778" s="28"/>
      <c r="T778" s="29"/>
    </row>
    <row r="779" spans="1:20" s="7" customFormat="1" ht="21" x14ac:dyDescent="0.4">
      <c r="A779" s="24"/>
      <c r="B779" s="24"/>
      <c r="C779" s="24"/>
      <c r="D779" s="24"/>
      <c r="E779" s="24"/>
      <c r="J779" s="29"/>
      <c r="S779" s="28"/>
      <c r="T779" s="29"/>
    </row>
    <row r="780" spans="1:20" s="7" customFormat="1" ht="21" x14ac:dyDescent="0.4">
      <c r="A780" s="24"/>
      <c r="B780" s="24"/>
      <c r="C780" s="24"/>
      <c r="D780" s="24"/>
      <c r="E780" s="24"/>
      <c r="J780" s="29"/>
      <c r="S780" s="28"/>
      <c r="T780" s="29"/>
    </row>
    <row r="781" spans="1:20" s="7" customFormat="1" ht="21" x14ac:dyDescent="0.4">
      <c r="A781" s="24"/>
      <c r="B781" s="24"/>
      <c r="C781" s="24"/>
      <c r="D781" s="24"/>
      <c r="E781" s="24"/>
      <c r="J781" s="29"/>
      <c r="S781" s="28"/>
      <c r="T781" s="29"/>
    </row>
    <row r="782" spans="1:20" s="7" customFormat="1" ht="21" x14ac:dyDescent="0.4">
      <c r="A782" s="24"/>
      <c r="B782" s="24"/>
      <c r="C782" s="24"/>
      <c r="D782" s="24"/>
      <c r="E782" s="24"/>
      <c r="J782" s="29"/>
      <c r="S782" s="28"/>
      <c r="T782" s="29"/>
    </row>
    <row r="783" spans="1:20" s="7" customFormat="1" ht="21" x14ac:dyDescent="0.4">
      <c r="A783" s="24"/>
      <c r="B783" s="24"/>
      <c r="C783" s="24"/>
      <c r="D783" s="24"/>
      <c r="E783" s="24"/>
      <c r="J783" s="29"/>
      <c r="S783" s="28"/>
      <c r="T783" s="29"/>
    </row>
    <row r="784" spans="1:20" s="7" customFormat="1" ht="21" x14ac:dyDescent="0.4">
      <c r="A784" s="24"/>
      <c r="B784" s="24"/>
      <c r="C784" s="24"/>
      <c r="D784" s="24"/>
      <c r="E784" s="24"/>
      <c r="J784" s="29"/>
      <c r="S784" s="28"/>
      <c r="T784" s="29"/>
    </row>
    <row r="785" spans="1:20" s="7" customFormat="1" ht="21" x14ac:dyDescent="0.4">
      <c r="A785" s="24"/>
      <c r="B785" s="24"/>
      <c r="C785" s="24"/>
      <c r="D785" s="24"/>
      <c r="E785" s="24"/>
      <c r="J785" s="29"/>
      <c r="S785" s="28"/>
      <c r="T785" s="29"/>
    </row>
    <row r="786" spans="1:20" s="7" customFormat="1" ht="21" x14ac:dyDescent="0.4">
      <c r="A786" s="24"/>
      <c r="B786" s="24"/>
      <c r="C786" s="24"/>
      <c r="D786" s="24"/>
      <c r="E786" s="24"/>
      <c r="J786" s="29"/>
      <c r="S786" s="28"/>
      <c r="T786" s="29"/>
    </row>
    <row r="787" spans="1:20" s="7" customFormat="1" ht="21" x14ac:dyDescent="0.4">
      <c r="A787" s="24"/>
      <c r="B787" s="24"/>
      <c r="C787" s="24"/>
      <c r="D787" s="24"/>
      <c r="E787" s="24"/>
      <c r="J787" s="29"/>
      <c r="S787" s="28"/>
      <c r="T787" s="29"/>
    </row>
    <row r="788" spans="1:20" s="7" customFormat="1" ht="21" x14ac:dyDescent="0.4">
      <c r="A788" s="24"/>
      <c r="B788" s="24"/>
      <c r="C788" s="24"/>
      <c r="D788" s="24"/>
      <c r="E788" s="24"/>
      <c r="J788" s="29"/>
      <c r="S788" s="28"/>
      <c r="T788" s="29"/>
    </row>
    <row r="789" spans="1:20" s="7" customFormat="1" ht="21" x14ac:dyDescent="0.4">
      <c r="A789" s="24"/>
      <c r="B789" s="24"/>
      <c r="C789" s="24"/>
      <c r="D789" s="24"/>
      <c r="E789" s="24"/>
      <c r="J789" s="29"/>
      <c r="S789" s="28"/>
      <c r="T789" s="29"/>
    </row>
    <row r="790" spans="1:20" s="7" customFormat="1" ht="21" x14ac:dyDescent="0.4">
      <c r="A790" s="24"/>
      <c r="B790" s="24"/>
      <c r="C790" s="24"/>
      <c r="D790" s="24"/>
      <c r="E790" s="24"/>
      <c r="J790" s="29"/>
      <c r="S790" s="28"/>
      <c r="T790" s="29"/>
    </row>
    <row r="791" spans="1:20" s="7" customFormat="1" ht="21" x14ac:dyDescent="0.4">
      <c r="A791" s="24"/>
      <c r="B791" s="24"/>
      <c r="C791" s="24"/>
      <c r="D791" s="24"/>
      <c r="E791" s="24"/>
      <c r="J791" s="29"/>
      <c r="S791" s="28"/>
      <c r="T791" s="29"/>
    </row>
    <row r="792" spans="1:20" s="7" customFormat="1" ht="21" x14ac:dyDescent="0.4">
      <c r="A792" s="24"/>
      <c r="B792" s="24"/>
      <c r="C792" s="24"/>
      <c r="D792" s="24"/>
      <c r="E792" s="24"/>
      <c r="J792" s="29"/>
      <c r="S792" s="28"/>
      <c r="T792" s="29"/>
    </row>
    <row r="793" spans="1:20" s="7" customFormat="1" ht="21" x14ac:dyDescent="0.4">
      <c r="A793" s="24"/>
      <c r="B793" s="24"/>
      <c r="C793" s="24"/>
      <c r="D793" s="24"/>
      <c r="E793" s="24"/>
      <c r="J793" s="29"/>
      <c r="S793" s="28"/>
      <c r="T793" s="29"/>
    </row>
    <row r="794" spans="1:20" s="7" customFormat="1" ht="21" x14ac:dyDescent="0.4">
      <c r="A794" s="24"/>
      <c r="B794" s="24"/>
      <c r="C794" s="24"/>
      <c r="D794" s="24"/>
      <c r="E794" s="24"/>
      <c r="J794" s="29"/>
      <c r="S794" s="28"/>
      <c r="T794" s="29"/>
    </row>
    <row r="795" spans="1:20" s="7" customFormat="1" ht="21" x14ac:dyDescent="0.4">
      <c r="A795" s="24"/>
      <c r="B795" s="24"/>
      <c r="C795" s="24"/>
      <c r="D795" s="24"/>
      <c r="E795" s="24"/>
      <c r="J795" s="29"/>
      <c r="S795" s="28"/>
      <c r="T795" s="29"/>
    </row>
    <row r="796" spans="1:20" s="7" customFormat="1" ht="21" x14ac:dyDescent="0.4">
      <c r="A796" s="24"/>
      <c r="B796" s="24"/>
      <c r="C796" s="24"/>
      <c r="D796" s="24"/>
      <c r="E796" s="24"/>
      <c r="J796" s="29"/>
      <c r="S796" s="28"/>
      <c r="T796" s="29"/>
    </row>
    <row r="797" spans="1:20" s="7" customFormat="1" ht="21" x14ac:dyDescent="0.4">
      <c r="A797" s="24"/>
      <c r="B797" s="24"/>
      <c r="C797" s="24"/>
      <c r="D797" s="24"/>
      <c r="E797" s="24"/>
      <c r="J797" s="29"/>
      <c r="S797" s="28"/>
      <c r="T797" s="29"/>
    </row>
    <row r="798" spans="1:20" s="7" customFormat="1" ht="21" x14ac:dyDescent="0.4">
      <c r="A798" s="24"/>
      <c r="B798" s="24"/>
      <c r="C798" s="24"/>
      <c r="D798" s="24"/>
      <c r="E798" s="24"/>
      <c r="J798" s="29"/>
      <c r="S798" s="28"/>
      <c r="T798" s="29"/>
    </row>
    <row r="799" spans="1:20" s="7" customFormat="1" ht="21" x14ac:dyDescent="0.4">
      <c r="A799" s="24"/>
      <c r="B799" s="24"/>
      <c r="C799" s="24"/>
      <c r="D799" s="24"/>
      <c r="E799" s="24"/>
      <c r="J799" s="29"/>
      <c r="S799" s="28"/>
      <c r="T799" s="29"/>
    </row>
    <row r="800" spans="1:20" s="7" customFormat="1" ht="21" x14ac:dyDescent="0.4">
      <c r="A800" s="24"/>
      <c r="B800" s="24"/>
      <c r="C800" s="24"/>
      <c r="D800" s="24"/>
      <c r="E800" s="24"/>
      <c r="J800" s="29"/>
      <c r="S800" s="28"/>
      <c r="T800" s="29"/>
    </row>
    <row r="801" spans="1:20" s="7" customFormat="1" ht="21" x14ac:dyDescent="0.4">
      <c r="A801" s="24"/>
      <c r="B801" s="24"/>
      <c r="C801" s="24"/>
      <c r="D801" s="24"/>
      <c r="E801" s="24"/>
      <c r="J801" s="29"/>
      <c r="S801" s="28"/>
      <c r="T801" s="29"/>
    </row>
    <row r="802" spans="1:20" s="7" customFormat="1" ht="21" x14ac:dyDescent="0.4">
      <c r="A802" s="24"/>
      <c r="B802" s="24"/>
      <c r="C802" s="24"/>
      <c r="D802" s="24"/>
      <c r="E802" s="24"/>
      <c r="J802" s="29"/>
      <c r="S802" s="28"/>
      <c r="T802" s="29"/>
    </row>
    <row r="803" spans="1:20" s="7" customFormat="1" ht="21" x14ac:dyDescent="0.4">
      <c r="A803" s="24"/>
      <c r="B803" s="24"/>
      <c r="C803" s="24"/>
      <c r="D803" s="24"/>
      <c r="E803" s="24"/>
      <c r="J803" s="29"/>
      <c r="S803" s="28"/>
      <c r="T803" s="29"/>
    </row>
    <row r="804" spans="1:20" s="7" customFormat="1" ht="21" x14ac:dyDescent="0.4">
      <c r="A804" s="24"/>
      <c r="B804" s="24"/>
      <c r="C804" s="24"/>
      <c r="D804" s="24"/>
      <c r="E804" s="24"/>
      <c r="J804" s="29"/>
      <c r="S804" s="28"/>
      <c r="T804" s="29"/>
    </row>
    <row r="805" spans="1:20" s="7" customFormat="1" ht="21" x14ac:dyDescent="0.4">
      <c r="A805" s="24"/>
      <c r="B805" s="24"/>
      <c r="C805" s="24"/>
      <c r="D805" s="24"/>
      <c r="E805" s="24"/>
      <c r="J805" s="29"/>
      <c r="S805" s="28"/>
      <c r="T805" s="29"/>
    </row>
    <row r="806" spans="1:20" s="7" customFormat="1" ht="21" x14ac:dyDescent="0.4">
      <c r="A806" s="24"/>
      <c r="B806" s="24"/>
      <c r="C806" s="24"/>
      <c r="D806" s="24"/>
      <c r="E806" s="24"/>
      <c r="J806" s="29"/>
      <c r="S806" s="28"/>
      <c r="T806" s="29"/>
    </row>
    <row r="807" spans="1:20" s="7" customFormat="1" ht="21" x14ac:dyDescent="0.4">
      <c r="A807" s="24"/>
      <c r="B807" s="24"/>
      <c r="C807" s="24"/>
      <c r="D807" s="24"/>
      <c r="E807" s="24"/>
      <c r="J807" s="29"/>
      <c r="S807" s="28"/>
      <c r="T807" s="29"/>
    </row>
    <row r="808" spans="1:20" s="7" customFormat="1" ht="21" x14ac:dyDescent="0.4">
      <c r="A808" s="24"/>
      <c r="B808" s="24"/>
      <c r="C808" s="24"/>
      <c r="D808" s="24"/>
      <c r="E808" s="24"/>
      <c r="J808" s="29"/>
      <c r="S808" s="28"/>
      <c r="T808" s="29"/>
    </row>
    <row r="809" spans="1:20" s="7" customFormat="1" ht="21" x14ac:dyDescent="0.4">
      <c r="A809" s="24"/>
      <c r="B809" s="24"/>
      <c r="C809" s="24"/>
      <c r="D809" s="24"/>
      <c r="E809" s="24"/>
      <c r="J809" s="29"/>
      <c r="S809" s="28"/>
      <c r="T809" s="29"/>
    </row>
    <row r="810" spans="1:20" s="7" customFormat="1" ht="21" x14ac:dyDescent="0.4">
      <c r="A810" s="24"/>
      <c r="B810" s="24"/>
      <c r="C810" s="24"/>
      <c r="D810" s="24"/>
      <c r="E810" s="24"/>
      <c r="J810" s="29"/>
      <c r="S810" s="28"/>
      <c r="T810" s="29"/>
    </row>
    <row r="811" spans="1:20" s="7" customFormat="1" ht="21" x14ac:dyDescent="0.4">
      <c r="A811" s="24"/>
      <c r="B811" s="24"/>
      <c r="C811" s="24"/>
      <c r="D811" s="24"/>
      <c r="E811" s="24"/>
      <c r="J811" s="29"/>
      <c r="S811" s="28"/>
      <c r="T811" s="29"/>
    </row>
    <row r="812" spans="1:20" s="7" customFormat="1" ht="21" x14ac:dyDescent="0.4">
      <c r="A812" s="24"/>
      <c r="B812" s="24"/>
      <c r="C812" s="24"/>
      <c r="D812" s="24"/>
      <c r="E812" s="24"/>
      <c r="J812" s="29"/>
      <c r="S812" s="28"/>
      <c r="T812" s="29"/>
    </row>
    <row r="813" spans="1:20" s="7" customFormat="1" ht="21" x14ac:dyDescent="0.4">
      <c r="A813" s="24"/>
      <c r="B813" s="24"/>
      <c r="C813" s="24"/>
      <c r="D813" s="24"/>
      <c r="E813" s="24"/>
      <c r="J813" s="29"/>
      <c r="S813" s="28"/>
      <c r="T813" s="29"/>
    </row>
    <row r="814" spans="1:20" s="7" customFormat="1" ht="21" x14ac:dyDescent="0.4">
      <c r="A814" s="24"/>
      <c r="B814" s="24"/>
      <c r="C814" s="24"/>
      <c r="D814" s="24"/>
      <c r="E814" s="24"/>
      <c r="J814" s="29"/>
      <c r="S814" s="28"/>
      <c r="T814" s="29"/>
    </row>
    <row r="815" spans="1:20" s="7" customFormat="1" ht="21" x14ac:dyDescent="0.4">
      <c r="A815" s="24"/>
      <c r="B815" s="24"/>
      <c r="C815" s="24"/>
      <c r="D815" s="24"/>
      <c r="E815" s="24"/>
      <c r="J815" s="29"/>
      <c r="S815" s="28"/>
      <c r="T815" s="29"/>
    </row>
    <row r="816" spans="1:20" s="7" customFormat="1" ht="21" x14ac:dyDescent="0.4">
      <c r="A816" s="24"/>
      <c r="B816" s="24"/>
      <c r="C816" s="24"/>
      <c r="D816" s="24"/>
      <c r="E816" s="24"/>
      <c r="J816" s="29"/>
      <c r="S816" s="28"/>
      <c r="T816" s="29"/>
    </row>
    <row r="817" spans="1:20" s="7" customFormat="1" ht="21" x14ac:dyDescent="0.4">
      <c r="A817" s="24"/>
      <c r="B817" s="24"/>
      <c r="C817" s="24"/>
      <c r="D817" s="24"/>
      <c r="E817" s="24"/>
      <c r="J817" s="29"/>
      <c r="S817" s="28"/>
      <c r="T817" s="29"/>
    </row>
    <row r="818" spans="1:20" s="7" customFormat="1" ht="21" x14ac:dyDescent="0.4">
      <c r="A818" s="24"/>
      <c r="B818" s="24"/>
      <c r="C818" s="24"/>
      <c r="D818" s="24"/>
      <c r="E818" s="24"/>
      <c r="J818" s="29"/>
      <c r="S818" s="28"/>
      <c r="T818" s="29"/>
    </row>
    <row r="819" spans="1:20" s="7" customFormat="1" ht="21" x14ac:dyDescent="0.4">
      <c r="A819" s="24"/>
      <c r="B819" s="24"/>
      <c r="C819" s="24"/>
      <c r="D819" s="24"/>
      <c r="E819" s="24"/>
      <c r="J819" s="29"/>
      <c r="S819" s="28"/>
      <c r="T819" s="29"/>
    </row>
    <row r="820" spans="1:20" s="7" customFormat="1" ht="21" x14ac:dyDescent="0.4">
      <c r="A820" s="24"/>
      <c r="B820" s="24"/>
      <c r="C820" s="24"/>
      <c r="D820" s="24"/>
      <c r="E820" s="24"/>
      <c r="J820" s="29"/>
      <c r="S820" s="28"/>
      <c r="T820" s="29"/>
    </row>
    <row r="821" spans="1:20" s="7" customFormat="1" ht="21" x14ac:dyDescent="0.4">
      <c r="A821" s="24"/>
      <c r="B821" s="24"/>
      <c r="C821" s="24"/>
      <c r="D821" s="24"/>
      <c r="E821" s="24"/>
      <c r="J821" s="29"/>
      <c r="S821" s="28"/>
      <c r="T821" s="29"/>
    </row>
    <row r="822" spans="1:20" s="7" customFormat="1" ht="21" x14ac:dyDescent="0.4">
      <c r="A822" s="24"/>
      <c r="B822" s="24"/>
      <c r="C822" s="24"/>
      <c r="D822" s="24"/>
      <c r="E822" s="24"/>
      <c r="J822" s="29"/>
      <c r="S822" s="28"/>
      <c r="T822" s="29"/>
    </row>
    <row r="823" spans="1:20" s="7" customFormat="1" ht="21" x14ac:dyDescent="0.4">
      <c r="A823" s="24"/>
      <c r="B823" s="24"/>
      <c r="C823" s="24"/>
      <c r="D823" s="24"/>
      <c r="E823" s="24"/>
      <c r="J823" s="29"/>
      <c r="S823" s="28"/>
      <c r="T823" s="29"/>
    </row>
    <row r="824" spans="1:20" s="7" customFormat="1" ht="21" x14ac:dyDescent="0.4">
      <c r="A824" s="24"/>
      <c r="B824" s="24"/>
      <c r="C824" s="24"/>
      <c r="D824" s="24"/>
      <c r="E824" s="24"/>
      <c r="J824" s="29"/>
      <c r="S824" s="28"/>
      <c r="T824" s="29"/>
    </row>
    <row r="825" spans="1:20" s="7" customFormat="1" ht="21" x14ac:dyDescent="0.4">
      <c r="A825" s="24"/>
      <c r="B825" s="24"/>
      <c r="C825" s="24"/>
      <c r="D825" s="24"/>
      <c r="E825" s="24"/>
      <c r="J825" s="29"/>
      <c r="S825" s="28"/>
      <c r="T825" s="29"/>
    </row>
    <row r="826" spans="1:20" s="7" customFormat="1" ht="21" x14ac:dyDescent="0.4">
      <c r="A826" s="24"/>
      <c r="B826" s="24"/>
      <c r="C826" s="24"/>
      <c r="D826" s="24"/>
      <c r="E826" s="24"/>
      <c r="J826" s="29"/>
      <c r="S826" s="28"/>
      <c r="T826" s="29"/>
    </row>
    <row r="827" spans="1:20" s="7" customFormat="1" ht="21" x14ac:dyDescent="0.4">
      <c r="A827" s="24"/>
      <c r="B827" s="24"/>
      <c r="C827" s="24"/>
      <c r="D827" s="24"/>
      <c r="E827" s="24"/>
      <c r="J827" s="29"/>
      <c r="S827" s="28"/>
      <c r="T827" s="29"/>
    </row>
    <row r="828" spans="1:20" s="7" customFormat="1" ht="21" x14ac:dyDescent="0.4">
      <c r="A828" s="24"/>
      <c r="B828" s="24"/>
      <c r="C828" s="24"/>
      <c r="D828" s="24"/>
      <c r="E828" s="24"/>
      <c r="J828" s="29"/>
      <c r="S828" s="28"/>
      <c r="T828" s="29"/>
    </row>
    <row r="829" spans="1:20" s="7" customFormat="1" ht="21" x14ac:dyDescent="0.4">
      <c r="A829" s="24"/>
      <c r="B829" s="24"/>
      <c r="C829" s="24"/>
      <c r="D829" s="24"/>
      <c r="E829" s="24"/>
      <c r="J829" s="29"/>
      <c r="S829" s="28"/>
      <c r="T829" s="29"/>
    </row>
    <row r="830" spans="1:20" s="7" customFormat="1" ht="21" x14ac:dyDescent="0.4">
      <c r="A830" s="24"/>
      <c r="B830" s="24"/>
      <c r="C830" s="24"/>
      <c r="D830" s="24"/>
      <c r="E830" s="24"/>
      <c r="J830" s="29"/>
      <c r="S830" s="28"/>
      <c r="T830" s="29"/>
    </row>
    <row r="831" spans="1:20" s="7" customFormat="1" ht="21" x14ac:dyDescent="0.4">
      <c r="A831" s="24"/>
      <c r="B831" s="24"/>
      <c r="C831" s="24"/>
      <c r="D831" s="24"/>
      <c r="E831" s="24"/>
      <c r="J831" s="29"/>
      <c r="S831" s="28"/>
      <c r="T831" s="29"/>
    </row>
    <row r="832" spans="1:20" s="7" customFormat="1" ht="21" x14ac:dyDescent="0.4">
      <c r="A832" s="24"/>
      <c r="B832" s="24"/>
      <c r="C832" s="24"/>
      <c r="D832" s="24"/>
      <c r="E832" s="24"/>
      <c r="J832" s="29"/>
      <c r="S832" s="28"/>
      <c r="T832" s="29"/>
    </row>
    <row r="833" spans="1:20" s="7" customFormat="1" ht="21" x14ac:dyDescent="0.4">
      <c r="A833" s="24"/>
      <c r="B833" s="24"/>
      <c r="C833" s="24"/>
      <c r="D833" s="24"/>
      <c r="E833" s="24"/>
      <c r="J833" s="29"/>
      <c r="S833" s="28"/>
      <c r="T833" s="29"/>
    </row>
    <row r="834" spans="1:20" s="7" customFormat="1" ht="21" x14ac:dyDescent="0.4">
      <c r="A834" s="24"/>
      <c r="B834" s="24"/>
      <c r="C834" s="24"/>
      <c r="D834" s="24"/>
      <c r="E834" s="24"/>
      <c r="J834" s="29"/>
      <c r="S834" s="28"/>
      <c r="T834" s="29"/>
    </row>
    <row r="835" spans="1:20" s="7" customFormat="1" ht="21" x14ac:dyDescent="0.4">
      <c r="A835" s="24"/>
      <c r="B835" s="24"/>
      <c r="C835" s="24"/>
      <c r="D835" s="24"/>
      <c r="E835" s="24"/>
      <c r="J835" s="29"/>
      <c r="S835" s="28"/>
      <c r="T835" s="29"/>
    </row>
    <row r="836" spans="1:20" s="7" customFormat="1" ht="21" x14ac:dyDescent="0.4">
      <c r="A836" s="24"/>
      <c r="B836" s="24"/>
      <c r="C836" s="24"/>
      <c r="D836" s="24"/>
      <c r="E836" s="24"/>
      <c r="J836" s="29"/>
      <c r="S836" s="28"/>
      <c r="T836" s="29"/>
    </row>
    <row r="837" spans="1:20" s="7" customFormat="1" ht="21" x14ac:dyDescent="0.4">
      <c r="A837" s="24"/>
      <c r="B837" s="24"/>
      <c r="C837" s="24"/>
      <c r="D837" s="24"/>
      <c r="E837" s="24"/>
      <c r="J837" s="29"/>
      <c r="S837" s="28"/>
      <c r="T837" s="29"/>
    </row>
    <row r="838" spans="1:20" s="7" customFormat="1" ht="21" x14ac:dyDescent="0.4">
      <c r="A838" s="24"/>
      <c r="B838" s="24"/>
      <c r="C838" s="24"/>
      <c r="D838" s="24"/>
      <c r="E838" s="24"/>
      <c r="J838" s="29"/>
      <c r="S838" s="28"/>
      <c r="T838" s="29"/>
    </row>
    <row r="839" spans="1:20" s="7" customFormat="1" ht="21" x14ac:dyDescent="0.4">
      <c r="A839" s="24"/>
      <c r="B839" s="24"/>
      <c r="C839" s="24"/>
      <c r="D839" s="24"/>
      <c r="E839" s="24"/>
      <c r="J839" s="29"/>
      <c r="S839" s="28"/>
      <c r="T839" s="29"/>
    </row>
    <row r="840" spans="1:20" s="7" customFormat="1" ht="21" x14ac:dyDescent="0.4">
      <c r="A840" s="24"/>
      <c r="B840" s="24"/>
      <c r="C840" s="24"/>
      <c r="D840" s="24"/>
      <c r="E840" s="24"/>
      <c r="J840" s="29"/>
      <c r="S840" s="28"/>
      <c r="T840" s="29"/>
    </row>
    <row r="841" spans="1:20" s="7" customFormat="1" ht="21" x14ac:dyDescent="0.4">
      <c r="A841" s="24"/>
      <c r="B841" s="24"/>
      <c r="C841" s="24"/>
      <c r="D841" s="24"/>
      <c r="E841" s="24"/>
      <c r="J841" s="29"/>
      <c r="S841" s="28"/>
      <c r="T841" s="29"/>
    </row>
    <row r="842" spans="1:20" s="7" customFormat="1" ht="21" x14ac:dyDescent="0.4">
      <c r="A842" s="24"/>
      <c r="B842" s="24"/>
      <c r="C842" s="24"/>
      <c r="D842" s="24"/>
      <c r="E842" s="24"/>
      <c r="J842" s="29"/>
      <c r="S842" s="28"/>
      <c r="T842" s="29"/>
    </row>
    <row r="843" spans="1:20" s="7" customFormat="1" ht="21" x14ac:dyDescent="0.4">
      <c r="A843" s="24"/>
      <c r="B843" s="24"/>
      <c r="C843" s="24"/>
      <c r="D843" s="24"/>
      <c r="E843" s="24"/>
      <c r="J843" s="29"/>
      <c r="S843" s="28"/>
      <c r="T843" s="29"/>
    </row>
    <row r="844" spans="1:20" s="7" customFormat="1" ht="21" x14ac:dyDescent="0.4">
      <c r="A844" s="24"/>
      <c r="B844" s="24"/>
      <c r="C844" s="24"/>
      <c r="D844" s="24"/>
      <c r="E844" s="24"/>
      <c r="J844" s="29"/>
      <c r="S844" s="28"/>
      <c r="T844" s="29"/>
    </row>
    <row r="845" spans="1:20" s="7" customFormat="1" ht="21" x14ac:dyDescent="0.4">
      <c r="A845" s="24"/>
      <c r="B845" s="24"/>
      <c r="C845" s="24"/>
      <c r="D845" s="24"/>
      <c r="E845" s="24"/>
      <c r="J845" s="29"/>
      <c r="S845" s="28"/>
      <c r="T845" s="29"/>
    </row>
    <row r="846" spans="1:20" s="7" customFormat="1" ht="21" x14ac:dyDescent="0.4">
      <c r="A846" s="24"/>
      <c r="B846" s="24"/>
      <c r="C846" s="24"/>
      <c r="D846" s="24"/>
      <c r="E846" s="24"/>
      <c r="J846" s="29"/>
      <c r="S846" s="28"/>
      <c r="T846" s="29"/>
    </row>
    <row r="847" spans="1:20" s="7" customFormat="1" ht="21" x14ac:dyDescent="0.4">
      <c r="A847" s="24"/>
      <c r="B847" s="24"/>
      <c r="C847" s="24"/>
      <c r="D847" s="24"/>
      <c r="E847" s="24"/>
      <c r="J847" s="29"/>
      <c r="S847" s="28"/>
      <c r="T847" s="29"/>
    </row>
    <row r="848" spans="1:20" s="7" customFormat="1" ht="21" x14ac:dyDescent="0.4">
      <c r="A848" s="24"/>
      <c r="B848" s="24"/>
      <c r="C848" s="24"/>
      <c r="D848" s="24"/>
      <c r="E848" s="24"/>
      <c r="J848" s="29"/>
      <c r="S848" s="28"/>
      <c r="T848" s="29"/>
    </row>
    <row r="849" spans="1:20" s="7" customFormat="1" ht="21" x14ac:dyDescent="0.4">
      <c r="A849" s="24"/>
      <c r="B849" s="24"/>
      <c r="C849" s="24"/>
      <c r="D849" s="24"/>
      <c r="E849" s="24"/>
      <c r="J849" s="29"/>
      <c r="S849" s="28"/>
      <c r="T849" s="29"/>
    </row>
    <row r="850" spans="1:20" s="7" customFormat="1" ht="21" x14ac:dyDescent="0.4">
      <c r="A850" s="24"/>
      <c r="B850" s="24"/>
      <c r="C850" s="24"/>
      <c r="D850" s="24"/>
      <c r="E850" s="24"/>
      <c r="J850" s="29"/>
      <c r="S850" s="28"/>
      <c r="T850" s="29"/>
    </row>
    <row r="851" spans="1:20" s="7" customFormat="1" ht="21" x14ac:dyDescent="0.4">
      <c r="A851" s="24"/>
      <c r="B851" s="24"/>
      <c r="C851" s="24"/>
      <c r="D851" s="24"/>
      <c r="E851" s="24"/>
      <c r="J851" s="29"/>
      <c r="S851" s="28"/>
      <c r="T851" s="29"/>
    </row>
    <row r="852" spans="1:20" s="7" customFormat="1" ht="21" x14ac:dyDescent="0.4">
      <c r="A852" s="24"/>
      <c r="B852" s="24"/>
      <c r="C852" s="24"/>
      <c r="D852" s="24"/>
      <c r="E852" s="24"/>
      <c r="J852" s="29"/>
      <c r="S852" s="28"/>
      <c r="T852" s="29"/>
    </row>
    <row r="853" spans="1:20" s="7" customFormat="1" ht="21" x14ac:dyDescent="0.4">
      <c r="A853" s="24"/>
      <c r="B853" s="24"/>
      <c r="C853" s="24"/>
      <c r="D853" s="24"/>
      <c r="E853" s="24"/>
      <c r="J853" s="29"/>
      <c r="S853" s="28"/>
      <c r="T853" s="29"/>
    </row>
    <row r="854" spans="1:20" s="7" customFormat="1" ht="21" x14ac:dyDescent="0.4">
      <c r="A854" s="24"/>
      <c r="B854" s="24"/>
      <c r="C854" s="24"/>
      <c r="D854" s="24"/>
      <c r="E854" s="24"/>
      <c r="J854" s="29"/>
      <c r="S854" s="28"/>
      <c r="T854" s="29"/>
    </row>
    <row r="855" spans="1:20" s="7" customFormat="1" ht="21" x14ac:dyDescent="0.4">
      <c r="A855" s="24"/>
      <c r="B855" s="24"/>
      <c r="C855" s="24"/>
      <c r="D855" s="24"/>
      <c r="E855" s="24"/>
      <c r="J855" s="29"/>
      <c r="S855" s="28"/>
      <c r="T855" s="29"/>
    </row>
    <row r="856" spans="1:20" s="7" customFormat="1" ht="21" x14ac:dyDescent="0.4">
      <c r="A856" s="24"/>
      <c r="B856" s="24"/>
      <c r="C856" s="24"/>
      <c r="D856" s="24"/>
      <c r="E856" s="24"/>
      <c r="J856" s="29"/>
      <c r="S856" s="28"/>
      <c r="T856" s="29"/>
    </row>
    <row r="857" spans="1:20" s="7" customFormat="1" ht="21" x14ac:dyDescent="0.4">
      <c r="A857" s="24"/>
      <c r="B857" s="24"/>
      <c r="C857" s="24"/>
      <c r="D857" s="24"/>
      <c r="E857" s="24"/>
      <c r="J857" s="29"/>
      <c r="S857" s="28"/>
      <c r="T857" s="29"/>
    </row>
    <row r="858" spans="1:20" s="7" customFormat="1" ht="21" x14ac:dyDescent="0.4">
      <c r="A858" s="24"/>
      <c r="B858" s="24"/>
      <c r="C858" s="24"/>
      <c r="D858" s="24"/>
      <c r="E858" s="24"/>
      <c r="J858" s="29"/>
      <c r="S858" s="28"/>
      <c r="T858" s="29"/>
    </row>
    <row r="859" spans="1:20" s="7" customFormat="1" ht="21" x14ac:dyDescent="0.4">
      <c r="A859" s="24"/>
      <c r="B859" s="24"/>
      <c r="C859" s="24"/>
      <c r="D859" s="24"/>
      <c r="E859" s="24"/>
      <c r="J859" s="29"/>
      <c r="S859" s="28"/>
      <c r="T859" s="29"/>
    </row>
    <row r="860" spans="1:20" s="7" customFormat="1" ht="21" x14ac:dyDescent="0.4">
      <c r="A860" s="24"/>
      <c r="B860" s="24"/>
      <c r="C860" s="24"/>
      <c r="D860" s="24"/>
      <c r="E860" s="24"/>
      <c r="J860" s="29"/>
      <c r="S860" s="28"/>
      <c r="T860" s="29"/>
    </row>
    <row r="861" spans="1:20" s="7" customFormat="1" ht="21" x14ac:dyDescent="0.4">
      <c r="A861" s="24"/>
      <c r="B861" s="24"/>
      <c r="C861" s="24"/>
      <c r="D861" s="24"/>
      <c r="E861" s="24"/>
      <c r="J861" s="29"/>
      <c r="S861" s="28"/>
      <c r="T861" s="29"/>
    </row>
    <row r="862" spans="1:20" s="7" customFormat="1" ht="21" x14ac:dyDescent="0.4">
      <c r="A862" s="24"/>
      <c r="B862" s="24"/>
      <c r="C862" s="24"/>
      <c r="D862" s="24"/>
      <c r="E862" s="24"/>
      <c r="J862" s="29"/>
      <c r="S862" s="28"/>
      <c r="T862" s="29"/>
    </row>
    <row r="863" spans="1:20" s="7" customFormat="1" ht="21" x14ac:dyDescent="0.4">
      <c r="A863" s="24"/>
      <c r="B863" s="24"/>
      <c r="C863" s="24"/>
      <c r="D863" s="24"/>
      <c r="E863" s="24"/>
      <c r="J863" s="29"/>
      <c r="S863" s="28"/>
      <c r="T863" s="29"/>
    </row>
    <row r="864" spans="1:20" s="7" customFormat="1" ht="21" x14ac:dyDescent="0.4">
      <c r="A864" s="24"/>
      <c r="B864" s="24"/>
      <c r="C864" s="24"/>
      <c r="D864" s="24"/>
      <c r="E864" s="24"/>
      <c r="J864" s="29"/>
      <c r="S864" s="28"/>
      <c r="T864" s="29"/>
    </row>
    <row r="865" spans="1:20" s="7" customFormat="1" ht="21" x14ac:dyDescent="0.4">
      <c r="A865" s="24"/>
      <c r="B865" s="24"/>
      <c r="C865" s="24"/>
      <c r="D865" s="24"/>
      <c r="E865" s="24"/>
      <c r="J865" s="29"/>
      <c r="S865" s="28"/>
      <c r="T865" s="29"/>
    </row>
    <row r="866" spans="1:20" s="7" customFormat="1" ht="21" x14ac:dyDescent="0.4">
      <c r="A866" s="24"/>
      <c r="B866" s="24"/>
      <c r="C866" s="24"/>
      <c r="D866" s="24"/>
      <c r="E866" s="24"/>
      <c r="J866" s="29"/>
      <c r="S866" s="28"/>
      <c r="T866" s="29"/>
    </row>
    <row r="867" spans="1:20" s="7" customFormat="1" ht="21" x14ac:dyDescent="0.4">
      <c r="A867" s="24"/>
      <c r="B867" s="24"/>
      <c r="C867" s="24"/>
      <c r="D867" s="24"/>
      <c r="E867" s="24"/>
      <c r="J867" s="29"/>
      <c r="S867" s="28"/>
      <c r="T867" s="29"/>
    </row>
    <row r="868" spans="1:20" s="7" customFormat="1" ht="21" x14ac:dyDescent="0.4">
      <c r="A868" s="24"/>
      <c r="B868" s="24"/>
      <c r="C868" s="24"/>
      <c r="D868" s="24"/>
      <c r="E868" s="24"/>
      <c r="J868" s="29"/>
      <c r="S868" s="28"/>
      <c r="T868" s="29"/>
    </row>
    <row r="869" spans="1:20" s="7" customFormat="1" ht="21" x14ac:dyDescent="0.4">
      <c r="A869" s="24"/>
      <c r="B869" s="24"/>
      <c r="C869" s="24"/>
      <c r="D869" s="24"/>
      <c r="E869" s="24"/>
      <c r="J869" s="29"/>
      <c r="S869" s="28"/>
      <c r="T869" s="29"/>
    </row>
    <row r="870" spans="1:20" s="7" customFormat="1" ht="21" x14ac:dyDescent="0.4">
      <c r="A870" s="24"/>
      <c r="B870" s="24"/>
      <c r="C870" s="24"/>
      <c r="D870" s="24"/>
      <c r="E870" s="24"/>
      <c r="J870" s="29"/>
      <c r="S870" s="28"/>
      <c r="T870" s="29"/>
    </row>
    <row r="871" spans="1:20" s="7" customFormat="1" ht="21" x14ac:dyDescent="0.4">
      <c r="A871" s="24"/>
      <c r="B871" s="24"/>
      <c r="C871" s="24"/>
      <c r="D871" s="24"/>
      <c r="E871" s="24"/>
      <c r="J871" s="29"/>
      <c r="S871" s="28"/>
      <c r="T871" s="29"/>
    </row>
    <row r="872" spans="1:20" s="7" customFormat="1" ht="21" x14ac:dyDescent="0.4">
      <c r="A872" s="24"/>
      <c r="B872" s="24"/>
      <c r="C872" s="24"/>
      <c r="D872" s="24"/>
      <c r="E872" s="24"/>
      <c r="J872" s="29"/>
      <c r="S872" s="28"/>
      <c r="T872" s="29"/>
    </row>
    <row r="873" spans="1:20" s="7" customFormat="1" ht="21" x14ac:dyDescent="0.4">
      <c r="A873" s="24"/>
      <c r="B873" s="24"/>
      <c r="C873" s="24"/>
      <c r="D873" s="24"/>
      <c r="E873" s="24"/>
      <c r="J873" s="29"/>
      <c r="S873" s="28"/>
      <c r="T873" s="29"/>
    </row>
    <row r="874" spans="1:20" s="7" customFormat="1" ht="21" x14ac:dyDescent="0.4">
      <c r="A874" s="24"/>
      <c r="B874" s="24"/>
      <c r="C874" s="24"/>
      <c r="D874" s="24"/>
      <c r="E874" s="24"/>
      <c r="J874" s="29"/>
      <c r="S874" s="28"/>
      <c r="T874" s="29"/>
    </row>
    <row r="875" spans="1:20" s="7" customFormat="1" ht="21" x14ac:dyDescent="0.4">
      <c r="A875" s="24"/>
      <c r="B875" s="24"/>
      <c r="C875" s="24"/>
      <c r="D875" s="24"/>
      <c r="E875" s="24"/>
      <c r="J875" s="29"/>
      <c r="S875" s="28"/>
      <c r="T875" s="29"/>
    </row>
    <row r="876" spans="1:20" s="7" customFormat="1" ht="21" x14ac:dyDescent="0.4">
      <c r="A876" s="24"/>
      <c r="B876" s="24"/>
      <c r="C876" s="24"/>
      <c r="D876" s="24"/>
      <c r="E876" s="24"/>
      <c r="J876" s="29"/>
      <c r="S876" s="28"/>
      <c r="T876" s="29"/>
    </row>
    <row r="877" spans="1:20" s="7" customFormat="1" ht="21" x14ac:dyDescent="0.4">
      <c r="A877" s="24"/>
      <c r="B877" s="24"/>
      <c r="C877" s="24"/>
      <c r="D877" s="24"/>
      <c r="E877" s="24"/>
      <c r="J877" s="29"/>
      <c r="S877" s="28"/>
      <c r="T877" s="29"/>
    </row>
    <row r="878" spans="1:20" s="7" customFormat="1" ht="21" x14ac:dyDescent="0.4">
      <c r="A878" s="24"/>
      <c r="B878" s="24"/>
      <c r="C878" s="24"/>
      <c r="D878" s="24"/>
      <c r="E878" s="24"/>
      <c r="J878" s="29"/>
      <c r="S878" s="28"/>
      <c r="T878" s="29"/>
    </row>
    <row r="879" spans="1:20" s="7" customFormat="1" ht="21" x14ac:dyDescent="0.4">
      <c r="A879" s="24"/>
      <c r="B879" s="24"/>
      <c r="C879" s="24"/>
      <c r="D879" s="24"/>
      <c r="E879" s="24"/>
      <c r="J879" s="29"/>
      <c r="S879" s="28"/>
      <c r="T879" s="29"/>
    </row>
    <row r="880" spans="1:20" s="7" customFormat="1" ht="21" x14ac:dyDescent="0.4">
      <c r="A880" s="24"/>
      <c r="B880" s="24"/>
      <c r="C880" s="24"/>
      <c r="D880" s="24"/>
      <c r="E880" s="24"/>
      <c r="J880" s="29"/>
      <c r="S880" s="28"/>
      <c r="T880" s="29"/>
    </row>
    <row r="881" spans="1:20" s="7" customFormat="1" ht="21" x14ac:dyDescent="0.4">
      <c r="A881" s="24"/>
      <c r="B881" s="24"/>
      <c r="C881" s="24"/>
      <c r="D881" s="24"/>
      <c r="E881" s="24"/>
      <c r="J881" s="29"/>
      <c r="S881" s="28"/>
      <c r="T881" s="29"/>
    </row>
    <row r="882" spans="1:20" s="7" customFormat="1" ht="21" x14ac:dyDescent="0.4">
      <c r="A882" s="24"/>
      <c r="B882" s="24"/>
      <c r="C882" s="24"/>
      <c r="D882" s="24"/>
      <c r="E882" s="24"/>
      <c r="J882" s="29"/>
      <c r="S882" s="28"/>
      <c r="T882" s="29"/>
    </row>
    <row r="883" spans="1:20" s="7" customFormat="1" ht="21" x14ac:dyDescent="0.4">
      <c r="A883" s="24"/>
      <c r="B883" s="24"/>
      <c r="C883" s="24"/>
      <c r="D883" s="24"/>
      <c r="E883" s="24"/>
      <c r="J883" s="29"/>
      <c r="S883" s="28"/>
      <c r="T883" s="29"/>
    </row>
    <row r="884" spans="1:20" s="7" customFormat="1" ht="21" x14ac:dyDescent="0.4">
      <c r="A884" s="24"/>
      <c r="B884" s="24"/>
      <c r="C884" s="24"/>
      <c r="D884" s="24"/>
      <c r="E884" s="24"/>
      <c r="J884" s="29"/>
      <c r="S884" s="28"/>
      <c r="T884" s="29"/>
    </row>
    <row r="885" spans="1:20" s="7" customFormat="1" ht="21" x14ac:dyDescent="0.4">
      <c r="A885" s="24"/>
      <c r="B885" s="24"/>
      <c r="C885" s="24"/>
      <c r="D885" s="24"/>
      <c r="E885" s="24"/>
      <c r="J885" s="29"/>
      <c r="S885" s="28"/>
      <c r="T885" s="29"/>
    </row>
    <row r="886" spans="1:20" s="7" customFormat="1" ht="21" x14ac:dyDescent="0.4">
      <c r="A886" s="24"/>
      <c r="B886" s="24"/>
      <c r="C886" s="24"/>
      <c r="D886" s="24"/>
      <c r="E886" s="24"/>
      <c r="J886" s="29"/>
      <c r="S886" s="28"/>
      <c r="T886" s="29"/>
    </row>
    <row r="887" spans="1:20" s="7" customFormat="1" ht="21" x14ac:dyDescent="0.4">
      <c r="A887" s="24"/>
      <c r="B887" s="24"/>
      <c r="C887" s="24"/>
      <c r="D887" s="24"/>
      <c r="E887" s="24"/>
      <c r="J887" s="29"/>
      <c r="S887" s="28"/>
      <c r="T887" s="29"/>
    </row>
    <row r="888" spans="1:20" s="7" customFormat="1" ht="21" x14ac:dyDescent="0.4">
      <c r="A888" s="24"/>
      <c r="B888" s="24"/>
      <c r="C888" s="24"/>
      <c r="D888" s="24"/>
      <c r="E888" s="24"/>
      <c r="J888" s="29"/>
      <c r="S888" s="28"/>
      <c r="T888" s="29"/>
    </row>
    <row r="889" spans="1:20" s="7" customFormat="1" ht="21" x14ac:dyDescent="0.4">
      <c r="A889" s="24"/>
      <c r="B889" s="24"/>
      <c r="C889" s="24"/>
      <c r="D889" s="24"/>
      <c r="E889" s="24"/>
      <c r="J889" s="29"/>
      <c r="S889" s="28"/>
      <c r="T889" s="29"/>
    </row>
    <row r="890" spans="1:20" s="7" customFormat="1" ht="21" x14ac:dyDescent="0.4">
      <c r="A890" s="24"/>
      <c r="B890" s="24"/>
      <c r="C890" s="24"/>
      <c r="D890" s="24"/>
      <c r="E890" s="24"/>
      <c r="J890" s="29"/>
      <c r="S890" s="28"/>
      <c r="T890" s="29"/>
    </row>
    <row r="891" spans="1:20" s="7" customFormat="1" ht="21" x14ac:dyDescent="0.4">
      <c r="A891" s="24"/>
      <c r="B891" s="24"/>
      <c r="C891" s="24"/>
      <c r="D891" s="24"/>
      <c r="E891" s="24"/>
      <c r="J891" s="29"/>
      <c r="S891" s="28"/>
      <c r="T891" s="29"/>
    </row>
    <row r="892" spans="1:20" s="7" customFormat="1" ht="21" x14ac:dyDescent="0.4">
      <c r="A892" s="24"/>
      <c r="B892" s="24"/>
      <c r="C892" s="24"/>
      <c r="D892" s="24"/>
      <c r="E892" s="24"/>
      <c r="J892" s="29"/>
      <c r="S892" s="28"/>
      <c r="T892" s="29"/>
    </row>
    <row r="893" spans="1:20" s="7" customFormat="1" ht="21" x14ac:dyDescent="0.4">
      <c r="A893" s="24"/>
      <c r="B893" s="24"/>
      <c r="C893" s="24"/>
      <c r="D893" s="24"/>
      <c r="E893" s="24"/>
      <c r="J893" s="29"/>
      <c r="S893" s="28"/>
      <c r="T893" s="29"/>
    </row>
    <row r="894" spans="1:20" s="7" customFormat="1" ht="21" x14ac:dyDescent="0.4">
      <c r="A894" s="24"/>
      <c r="B894" s="24"/>
      <c r="C894" s="24"/>
      <c r="D894" s="24"/>
      <c r="E894" s="24"/>
      <c r="J894" s="29"/>
      <c r="S894" s="28"/>
      <c r="T894" s="29"/>
    </row>
    <row r="895" spans="1:20" s="7" customFormat="1" ht="21" x14ac:dyDescent="0.4">
      <c r="A895" s="24"/>
      <c r="B895" s="24"/>
      <c r="C895" s="24"/>
      <c r="D895" s="24"/>
      <c r="E895" s="24"/>
      <c r="J895" s="29"/>
      <c r="S895" s="28"/>
      <c r="T895" s="29"/>
    </row>
    <row r="896" spans="1:20" s="7" customFormat="1" ht="21" x14ac:dyDescent="0.4">
      <c r="A896" s="24"/>
      <c r="B896" s="24"/>
      <c r="C896" s="24"/>
      <c r="D896" s="24"/>
      <c r="E896" s="24"/>
      <c r="J896" s="29"/>
      <c r="S896" s="28"/>
      <c r="T896" s="29"/>
    </row>
    <row r="897" spans="1:20" s="7" customFormat="1" ht="21" x14ac:dyDescent="0.4">
      <c r="A897" s="24"/>
      <c r="B897" s="24"/>
      <c r="C897" s="24"/>
      <c r="D897" s="24"/>
      <c r="E897" s="24"/>
      <c r="J897" s="29"/>
      <c r="S897" s="28"/>
      <c r="T897" s="29"/>
    </row>
    <row r="898" spans="1:20" s="7" customFormat="1" ht="21" x14ac:dyDescent="0.4">
      <c r="A898" s="24"/>
      <c r="B898" s="24"/>
      <c r="C898" s="24"/>
      <c r="D898" s="24"/>
      <c r="E898" s="24"/>
      <c r="J898" s="29"/>
      <c r="S898" s="28"/>
      <c r="T898" s="29"/>
    </row>
    <row r="899" spans="1:20" s="7" customFormat="1" ht="21" x14ac:dyDescent="0.4">
      <c r="A899" s="24"/>
      <c r="B899" s="24"/>
      <c r="C899" s="24"/>
      <c r="D899" s="24"/>
      <c r="E899" s="24"/>
      <c r="J899" s="29"/>
      <c r="S899" s="28"/>
      <c r="T899" s="29"/>
    </row>
    <row r="900" spans="1:20" s="7" customFormat="1" ht="21" x14ac:dyDescent="0.4">
      <c r="A900" s="24"/>
      <c r="B900" s="24"/>
      <c r="C900" s="24"/>
      <c r="D900" s="24"/>
      <c r="E900" s="24"/>
      <c r="J900" s="29"/>
      <c r="S900" s="28"/>
      <c r="T900" s="29"/>
    </row>
    <row r="901" spans="1:20" s="7" customFormat="1" ht="21" x14ac:dyDescent="0.4">
      <c r="A901" s="24"/>
      <c r="B901" s="24"/>
      <c r="C901" s="24"/>
      <c r="D901" s="24"/>
      <c r="E901" s="24"/>
      <c r="J901" s="29"/>
      <c r="S901" s="28"/>
      <c r="T901" s="29"/>
    </row>
    <row r="902" spans="1:20" s="7" customFormat="1" ht="21" x14ac:dyDescent="0.4">
      <c r="A902" s="24"/>
      <c r="B902" s="24"/>
      <c r="C902" s="24"/>
      <c r="D902" s="24"/>
      <c r="E902" s="24"/>
      <c r="J902" s="29"/>
      <c r="S902" s="28"/>
      <c r="T902" s="29"/>
    </row>
    <row r="903" spans="1:20" s="7" customFormat="1" ht="21" x14ac:dyDescent="0.4">
      <c r="A903" s="24"/>
      <c r="B903" s="24"/>
      <c r="C903" s="24"/>
      <c r="D903" s="24"/>
      <c r="E903" s="24"/>
      <c r="J903" s="29"/>
      <c r="S903" s="28"/>
      <c r="T903" s="29"/>
    </row>
    <row r="904" spans="1:20" s="7" customFormat="1" ht="21" x14ac:dyDescent="0.4">
      <c r="A904" s="24"/>
      <c r="B904" s="24"/>
      <c r="C904" s="24"/>
      <c r="D904" s="24"/>
      <c r="E904" s="24"/>
      <c r="J904" s="29"/>
      <c r="S904" s="28"/>
      <c r="T904" s="29"/>
    </row>
    <row r="905" spans="1:20" s="7" customFormat="1" ht="21" x14ac:dyDescent="0.4">
      <c r="A905" s="24"/>
      <c r="B905" s="24"/>
      <c r="C905" s="24"/>
      <c r="D905" s="24"/>
      <c r="E905" s="24"/>
      <c r="J905" s="29"/>
      <c r="S905" s="28"/>
      <c r="T905" s="29"/>
    </row>
    <row r="906" spans="1:20" s="7" customFormat="1" ht="21" x14ac:dyDescent="0.4">
      <c r="A906" s="24"/>
      <c r="B906" s="24"/>
      <c r="C906" s="24"/>
      <c r="D906" s="24"/>
      <c r="E906" s="24"/>
      <c r="J906" s="29"/>
      <c r="S906" s="28"/>
      <c r="T906" s="29"/>
    </row>
    <row r="907" spans="1:20" s="7" customFormat="1" ht="21" x14ac:dyDescent="0.4">
      <c r="A907" s="24"/>
      <c r="B907" s="24"/>
      <c r="C907" s="24"/>
      <c r="D907" s="24"/>
      <c r="E907" s="24"/>
      <c r="J907" s="29"/>
      <c r="S907" s="28"/>
      <c r="T907" s="29"/>
    </row>
    <row r="908" spans="1:20" s="7" customFormat="1" ht="21" x14ac:dyDescent="0.4">
      <c r="A908" s="24"/>
      <c r="B908" s="24"/>
      <c r="C908" s="24"/>
      <c r="D908" s="24"/>
      <c r="E908" s="24"/>
      <c r="J908" s="29"/>
      <c r="S908" s="28"/>
      <c r="T908" s="29"/>
    </row>
    <row r="909" spans="1:20" s="7" customFormat="1" ht="21" x14ac:dyDescent="0.4">
      <c r="A909" s="24"/>
      <c r="B909" s="24"/>
      <c r="C909" s="24"/>
      <c r="D909" s="24"/>
      <c r="E909" s="24"/>
      <c r="J909" s="29"/>
      <c r="S909" s="28"/>
      <c r="T909" s="29"/>
    </row>
    <row r="910" spans="1:20" s="7" customFormat="1" ht="21" x14ac:dyDescent="0.4">
      <c r="A910" s="24"/>
      <c r="B910" s="24"/>
      <c r="C910" s="24"/>
      <c r="D910" s="24"/>
      <c r="E910" s="24"/>
      <c r="J910" s="29"/>
      <c r="S910" s="28"/>
      <c r="T910" s="29"/>
    </row>
    <row r="911" spans="1:20" s="7" customFormat="1" ht="21" x14ac:dyDescent="0.4">
      <c r="A911" s="24"/>
      <c r="B911" s="24"/>
      <c r="C911" s="24"/>
      <c r="D911" s="24"/>
      <c r="E911" s="24"/>
      <c r="J911" s="29"/>
      <c r="S911" s="28"/>
      <c r="T911" s="29"/>
    </row>
    <row r="912" spans="1:20" s="7" customFormat="1" ht="21" x14ac:dyDescent="0.4">
      <c r="A912" s="24"/>
      <c r="B912" s="24"/>
      <c r="C912" s="24"/>
      <c r="D912" s="24"/>
      <c r="E912" s="24"/>
      <c r="J912" s="29"/>
      <c r="S912" s="28"/>
      <c r="T912" s="29"/>
    </row>
    <row r="913" spans="1:20" s="7" customFormat="1" ht="21" x14ac:dyDescent="0.4">
      <c r="A913" s="24"/>
      <c r="B913" s="24"/>
      <c r="C913" s="24"/>
      <c r="D913" s="24"/>
      <c r="E913" s="24"/>
      <c r="J913" s="29"/>
      <c r="S913" s="28"/>
      <c r="T913" s="29"/>
    </row>
    <row r="914" spans="1:20" s="7" customFormat="1" ht="21" x14ac:dyDescent="0.4">
      <c r="A914" s="24"/>
      <c r="B914" s="24"/>
      <c r="C914" s="24"/>
      <c r="D914" s="24"/>
      <c r="E914" s="24"/>
      <c r="J914" s="29"/>
      <c r="S914" s="28"/>
      <c r="T914" s="29"/>
    </row>
    <row r="915" spans="1:20" s="7" customFormat="1" ht="21" x14ac:dyDescent="0.4">
      <c r="A915" s="24"/>
      <c r="B915" s="24"/>
      <c r="C915" s="24"/>
      <c r="D915" s="24"/>
      <c r="E915" s="24"/>
      <c r="J915" s="29"/>
      <c r="S915" s="28"/>
      <c r="T915" s="29"/>
    </row>
    <row r="916" spans="1:20" s="7" customFormat="1" ht="21" x14ac:dyDescent="0.4">
      <c r="A916" s="24"/>
      <c r="B916" s="24"/>
      <c r="C916" s="24"/>
      <c r="D916" s="24"/>
      <c r="E916" s="24"/>
      <c r="J916" s="29"/>
      <c r="S916" s="28"/>
      <c r="T916" s="29"/>
    </row>
    <row r="917" spans="1:20" s="7" customFormat="1" ht="21" x14ac:dyDescent="0.4">
      <c r="A917" s="24"/>
      <c r="B917" s="24"/>
      <c r="C917" s="24"/>
      <c r="D917" s="24"/>
      <c r="E917" s="24"/>
      <c r="J917" s="29"/>
      <c r="S917" s="28"/>
      <c r="T917" s="29"/>
    </row>
    <row r="918" spans="1:20" s="7" customFormat="1" ht="21" x14ac:dyDescent="0.4">
      <c r="A918" s="24"/>
      <c r="B918" s="24"/>
      <c r="C918" s="24"/>
      <c r="D918" s="24"/>
      <c r="E918" s="24"/>
      <c r="J918" s="29"/>
      <c r="S918" s="28"/>
      <c r="T918" s="29"/>
    </row>
    <row r="919" spans="1:20" s="7" customFormat="1" ht="21" x14ac:dyDescent="0.4">
      <c r="A919" s="24"/>
      <c r="B919" s="24"/>
      <c r="C919" s="24"/>
      <c r="D919" s="24"/>
      <c r="E919" s="24"/>
      <c r="J919" s="29"/>
      <c r="S919" s="28"/>
      <c r="T919" s="29"/>
    </row>
    <row r="920" spans="1:20" s="7" customFormat="1" ht="21" x14ac:dyDescent="0.4">
      <c r="A920" s="24"/>
      <c r="B920" s="24"/>
      <c r="C920" s="24"/>
      <c r="D920" s="24"/>
      <c r="E920" s="24"/>
      <c r="J920" s="29"/>
      <c r="S920" s="28"/>
      <c r="T920" s="29"/>
    </row>
    <row r="921" spans="1:20" s="7" customFormat="1" ht="21" x14ac:dyDescent="0.4">
      <c r="A921" s="24"/>
      <c r="B921" s="24"/>
      <c r="C921" s="24"/>
      <c r="D921" s="24"/>
      <c r="E921" s="24"/>
      <c r="J921" s="29"/>
      <c r="S921" s="28"/>
      <c r="T921" s="29"/>
    </row>
    <row r="922" spans="1:20" s="7" customFormat="1" ht="21" x14ac:dyDescent="0.4">
      <c r="A922" s="24"/>
      <c r="B922" s="24"/>
      <c r="C922" s="24"/>
      <c r="D922" s="24"/>
      <c r="E922" s="24"/>
      <c r="J922" s="29"/>
      <c r="S922" s="28"/>
      <c r="T922" s="29"/>
    </row>
    <row r="923" spans="1:20" s="7" customFormat="1" ht="21" x14ac:dyDescent="0.4">
      <c r="A923" s="24"/>
      <c r="B923" s="24"/>
      <c r="C923" s="24"/>
      <c r="D923" s="24"/>
      <c r="E923" s="24"/>
      <c r="J923" s="29"/>
      <c r="S923" s="28"/>
      <c r="T923" s="29"/>
    </row>
    <row r="924" spans="1:20" s="7" customFormat="1" ht="21" x14ac:dyDescent="0.4">
      <c r="A924" s="24"/>
      <c r="B924" s="24"/>
      <c r="C924" s="24"/>
      <c r="D924" s="24"/>
      <c r="E924" s="24"/>
      <c r="J924" s="29"/>
      <c r="S924" s="28"/>
      <c r="T924" s="29"/>
    </row>
    <row r="925" spans="1:20" s="7" customFormat="1" ht="21" x14ac:dyDescent="0.4">
      <c r="A925" s="24"/>
      <c r="B925" s="24"/>
      <c r="C925" s="24"/>
      <c r="D925" s="24"/>
      <c r="E925" s="24"/>
      <c r="J925" s="29"/>
      <c r="S925" s="28"/>
      <c r="T925" s="29"/>
    </row>
    <row r="926" spans="1:20" s="7" customFormat="1" ht="21" x14ac:dyDescent="0.4">
      <c r="A926" s="24"/>
      <c r="B926" s="24"/>
      <c r="C926" s="24"/>
      <c r="D926" s="24"/>
      <c r="E926" s="24"/>
      <c r="J926" s="29"/>
      <c r="S926" s="28"/>
      <c r="T926" s="29"/>
    </row>
    <row r="927" spans="1:20" s="7" customFormat="1" ht="21" x14ac:dyDescent="0.4">
      <c r="A927" s="24"/>
      <c r="B927" s="24"/>
      <c r="C927" s="24"/>
      <c r="D927" s="24"/>
      <c r="E927" s="24"/>
      <c r="J927" s="29"/>
      <c r="S927" s="28"/>
      <c r="T927" s="29"/>
    </row>
    <row r="928" spans="1:20" s="7" customFormat="1" ht="21" x14ac:dyDescent="0.4">
      <c r="A928" s="24"/>
      <c r="B928" s="24"/>
      <c r="C928" s="24"/>
      <c r="D928" s="24"/>
      <c r="E928" s="24"/>
      <c r="J928" s="29"/>
      <c r="S928" s="28"/>
      <c r="T928" s="29"/>
    </row>
    <row r="929" spans="1:20" s="7" customFormat="1" ht="21" x14ac:dyDescent="0.4">
      <c r="A929" s="24"/>
      <c r="B929" s="24"/>
      <c r="C929" s="24"/>
      <c r="D929" s="24"/>
      <c r="E929" s="24"/>
      <c r="J929" s="29"/>
      <c r="S929" s="28"/>
      <c r="T929" s="29"/>
    </row>
    <row r="930" spans="1:20" s="7" customFormat="1" ht="21" x14ac:dyDescent="0.4">
      <c r="A930" s="24"/>
      <c r="B930" s="24"/>
      <c r="C930" s="24"/>
      <c r="D930" s="24"/>
      <c r="E930" s="24"/>
      <c r="J930" s="29"/>
      <c r="S930" s="28"/>
      <c r="T930" s="29"/>
    </row>
    <row r="931" spans="1:20" s="7" customFormat="1" ht="21" x14ac:dyDescent="0.4">
      <c r="A931" s="24"/>
      <c r="B931" s="24"/>
      <c r="C931" s="24"/>
      <c r="D931" s="24"/>
      <c r="E931" s="24"/>
      <c r="J931" s="29"/>
      <c r="S931" s="28"/>
      <c r="T931" s="29"/>
    </row>
    <row r="932" spans="1:20" s="7" customFormat="1" ht="21" x14ac:dyDescent="0.4">
      <c r="A932" s="24"/>
      <c r="B932" s="24"/>
      <c r="C932" s="24"/>
      <c r="D932" s="24"/>
      <c r="E932" s="24"/>
      <c r="J932" s="29"/>
      <c r="S932" s="28"/>
      <c r="T932" s="29"/>
    </row>
    <row r="933" spans="1:20" s="7" customFormat="1" ht="21" x14ac:dyDescent="0.4">
      <c r="A933" s="24"/>
      <c r="B933" s="24"/>
      <c r="C933" s="24"/>
      <c r="D933" s="24"/>
      <c r="E933" s="24"/>
      <c r="J933" s="29"/>
      <c r="S933" s="28"/>
      <c r="T933" s="29"/>
    </row>
    <row r="934" spans="1:20" s="7" customFormat="1" ht="21" x14ac:dyDescent="0.4">
      <c r="A934" s="24"/>
      <c r="B934" s="24"/>
      <c r="C934" s="24"/>
      <c r="D934" s="24"/>
      <c r="E934" s="24"/>
      <c r="J934" s="29"/>
      <c r="S934" s="28"/>
      <c r="T934" s="29"/>
    </row>
    <row r="935" spans="1:20" s="7" customFormat="1" ht="21" x14ac:dyDescent="0.4">
      <c r="A935" s="24"/>
      <c r="B935" s="24"/>
      <c r="C935" s="24"/>
      <c r="D935" s="24"/>
      <c r="E935" s="24"/>
      <c r="J935" s="29"/>
      <c r="S935" s="28"/>
      <c r="T935" s="29"/>
    </row>
    <row r="936" spans="1:20" s="7" customFormat="1" ht="21" x14ac:dyDescent="0.4">
      <c r="A936" s="24"/>
      <c r="B936" s="24"/>
      <c r="C936" s="24"/>
      <c r="D936" s="24"/>
      <c r="E936" s="24"/>
      <c r="J936" s="29"/>
      <c r="S936" s="28"/>
      <c r="T936" s="29"/>
    </row>
    <row r="937" spans="1:20" s="7" customFormat="1" ht="21" x14ac:dyDescent="0.4">
      <c r="A937" s="24"/>
      <c r="B937" s="24"/>
      <c r="C937" s="24"/>
      <c r="D937" s="24"/>
      <c r="E937" s="24"/>
      <c r="J937" s="29"/>
      <c r="S937" s="28"/>
      <c r="T937" s="29"/>
    </row>
    <row r="938" spans="1:20" s="7" customFormat="1" ht="21" x14ac:dyDescent="0.4">
      <c r="A938" s="24"/>
      <c r="B938" s="24"/>
      <c r="C938" s="24"/>
      <c r="D938" s="24"/>
      <c r="E938" s="24"/>
      <c r="J938" s="29"/>
      <c r="S938" s="28"/>
      <c r="T938" s="29"/>
    </row>
    <row r="939" spans="1:20" s="7" customFormat="1" ht="21" x14ac:dyDescent="0.4">
      <c r="A939" s="24"/>
      <c r="B939" s="24"/>
      <c r="C939" s="24"/>
      <c r="D939" s="24"/>
      <c r="E939" s="24"/>
      <c r="J939" s="29"/>
      <c r="S939" s="28"/>
      <c r="T939" s="29"/>
    </row>
    <row r="940" spans="1:20" s="7" customFormat="1" ht="21" x14ac:dyDescent="0.4">
      <c r="A940" s="24"/>
      <c r="B940" s="24"/>
      <c r="C940" s="24"/>
      <c r="D940" s="24"/>
      <c r="E940" s="24"/>
      <c r="J940" s="29"/>
      <c r="S940" s="28"/>
      <c r="T940" s="29"/>
    </row>
    <row r="941" spans="1:20" s="7" customFormat="1" ht="21" x14ac:dyDescent="0.4">
      <c r="A941" s="24"/>
      <c r="B941" s="24"/>
      <c r="C941" s="24"/>
      <c r="D941" s="24"/>
      <c r="E941" s="24"/>
      <c r="J941" s="29"/>
      <c r="S941" s="28"/>
      <c r="T941" s="29"/>
    </row>
    <row r="942" spans="1:20" s="7" customFormat="1" ht="21" x14ac:dyDescent="0.4">
      <c r="A942" s="24"/>
      <c r="B942" s="24"/>
      <c r="C942" s="24"/>
      <c r="D942" s="24"/>
      <c r="E942" s="24"/>
      <c r="J942" s="29"/>
      <c r="S942" s="28"/>
      <c r="T942" s="29"/>
    </row>
    <row r="943" spans="1:20" s="7" customFormat="1" ht="21" x14ac:dyDescent="0.4">
      <c r="A943" s="24"/>
      <c r="B943" s="24"/>
      <c r="C943" s="24"/>
      <c r="D943" s="24"/>
      <c r="E943" s="24"/>
      <c r="J943" s="29"/>
      <c r="S943" s="28"/>
      <c r="T943" s="29"/>
    </row>
    <row r="944" spans="1:20" s="7" customFormat="1" ht="21" x14ac:dyDescent="0.4">
      <c r="A944" s="24"/>
      <c r="B944" s="24"/>
      <c r="C944" s="24"/>
      <c r="D944" s="24"/>
      <c r="E944" s="24"/>
      <c r="J944" s="29"/>
      <c r="S944" s="28"/>
      <c r="T944" s="29"/>
    </row>
    <row r="945" spans="1:20" s="7" customFormat="1" ht="21" x14ac:dyDescent="0.4">
      <c r="A945" s="24"/>
      <c r="B945" s="24"/>
      <c r="C945" s="24"/>
      <c r="D945" s="24"/>
      <c r="E945" s="24"/>
      <c r="J945" s="29"/>
      <c r="S945" s="28"/>
      <c r="T945" s="29"/>
    </row>
    <row r="946" spans="1:20" s="7" customFormat="1" ht="21" x14ac:dyDescent="0.4">
      <c r="A946" s="24"/>
      <c r="B946" s="24"/>
      <c r="C946" s="24"/>
      <c r="D946" s="24"/>
      <c r="E946" s="24"/>
      <c r="J946" s="29"/>
      <c r="S946" s="28"/>
      <c r="T946" s="29"/>
    </row>
    <row r="947" spans="1:20" s="7" customFormat="1" ht="21" x14ac:dyDescent="0.4">
      <c r="A947" s="24"/>
      <c r="B947" s="24"/>
      <c r="C947" s="24"/>
      <c r="D947" s="24"/>
      <c r="E947" s="24"/>
      <c r="J947" s="29"/>
      <c r="S947" s="28"/>
      <c r="T947" s="29"/>
    </row>
    <row r="948" spans="1:20" s="7" customFormat="1" ht="21" x14ac:dyDescent="0.4">
      <c r="A948" s="24"/>
      <c r="B948" s="24"/>
      <c r="C948" s="24"/>
      <c r="D948" s="24"/>
      <c r="E948" s="24"/>
      <c r="J948" s="29"/>
      <c r="S948" s="28"/>
      <c r="T948" s="29"/>
    </row>
    <row r="949" spans="1:20" s="7" customFormat="1" ht="21" x14ac:dyDescent="0.4">
      <c r="A949" s="24"/>
      <c r="B949" s="24"/>
      <c r="C949" s="24"/>
      <c r="D949" s="24"/>
      <c r="E949" s="24"/>
      <c r="J949" s="29"/>
      <c r="S949" s="28"/>
      <c r="T949" s="29"/>
    </row>
    <row r="950" spans="1:20" s="7" customFormat="1" ht="21" x14ac:dyDescent="0.4">
      <c r="A950" s="24"/>
      <c r="B950" s="24"/>
      <c r="C950" s="24"/>
      <c r="D950" s="24"/>
      <c r="E950" s="24"/>
      <c r="J950" s="29"/>
      <c r="S950" s="28"/>
      <c r="T950" s="29"/>
    </row>
    <row r="951" spans="1:20" s="7" customFormat="1" ht="21" x14ac:dyDescent="0.4">
      <c r="A951" s="24"/>
      <c r="B951" s="24"/>
      <c r="C951" s="24"/>
      <c r="D951" s="24"/>
      <c r="E951" s="24"/>
      <c r="J951" s="29"/>
      <c r="S951" s="28"/>
      <c r="T951" s="29"/>
    </row>
    <row r="952" spans="1:20" s="7" customFormat="1" ht="21" x14ac:dyDescent="0.4">
      <c r="A952" s="24"/>
      <c r="B952" s="24"/>
      <c r="C952" s="24"/>
      <c r="D952" s="24"/>
      <c r="E952" s="24"/>
      <c r="J952" s="29"/>
      <c r="S952" s="28"/>
      <c r="T952" s="29"/>
    </row>
    <row r="953" spans="1:20" s="7" customFormat="1" ht="21" x14ac:dyDescent="0.4">
      <c r="A953" s="24"/>
      <c r="B953" s="24"/>
      <c r="C953" s="24"/>
      <c r="D953" s="24"/>
      <c r="E953" s="24"/>
      <c r="J953" s="29"/>
      <c r="S953" s="28"/>
      <c r="T953" s="29"/>
    </row>
    <row r="954" spans="1:20" s="7" customFormat="1" ht="21" x14ac:dyDescent="0.4">
      <c r="A954" s="24"/>
      <c r="B954" s="24"/>
      <c r="C954" s="24"/>
      <c r="D954" s="24"/>
      <c r="E954" s="24"/>
      <c r="J954" s="29"/>
      <c r="S954" s="28"/>
      <c r="T954" s="29"/>
    </row>
    <row r="955" spans="1:20" s="7" customFormat="1" ht="21" x14ac:dyDescent="0.4">
      <c r="A955" s="24"/>
      <c r="B955" s="24"/>
      <c r="C955" s="24"/>
      <c r="D955" s="24"/>
      <c r="E955" s="24"/>
      <c r="J955" s="29"/>
      <c r="S955" s="28"/>
      <c r="T955" s="29"/>
    </row>
    <row r="956" spans="1:20" s="7" customFormat="1" ht="21" x14ac:dyDescent="0.4">
      <c r="A956" s="24"/>
      <c r="B956" s="24"/>
      <c r="C956" s="24"/>
      <c r="D956" s="24"/>
      <c r="E956" s="24"/>
      <c r="J956" s="29"/>
      <c r="S956" s="28"/>
      <c r="T956" s="29"/>
    </row>
    <row r="957" spans="1:20" s="7" customFormat="1" ht="21" x14ac:dyDescent="0.4">
      <c r="A957" s="24"/>
      <c r="B957" s="24"/>
      <c r="C957" s="24"/>
      <c r="D957" s="24"/>
      <c r="E957" s="24"/>
      <c r="J957" s="29"/>
      <c r="S957" s="28"/>
      <c r="T957" s="29"/>
    </row>
    <row r="958" spans="1:20" s="7" customFormat="1" ht="21" x14ac:dyDescent="0.4">
      <c r="A958" s="24"/>
      <c r="B958" s="24"/>
      <c r="C958" s="24"/>
      <c r="D958" s="24"/>
      <c r="E958" s="24"/>
      <c r="J958" s="29"/>
      <c r="S958" s="28"/>
      <c r="T958" s="29"/>
    </row>
    <row r="959" spans="1:20" s="7" customFormat="1" ht="21" x14ac:dyDescent="0.4">
      <c r="A959" s="24"/>
      <c r="B959" s="24"/>
      <c r="C959" s="24"/>
      <c r="D959" s="24"/>
      <c r="E959" s="24"/>
      <c r="J959" s="29"/>
      <c r="S959" s="28"/>
      <c r="T959" s="29"/>
    </row>
    <row r="960" spans="1:20" s="7" customFormat="1" ht="21" x14ac:dyDescent="0.4">
      <c r="A960" s="24"/>
      <c r="B960" s="24"/>
      <c r="C960" s="24"/>
      <c r="D960" s="24"/>
      <c r="E960" s="24"/>
      <c r="J960" s="29"/>
      <c r="S960" s="28"/>
      <c r="T960" s="29"/>
    </row>
    <row r="961" spans="1:20" s="7" customFormat="1" ht="21" x14ac:dyDescent="0.4">
      <c r="A961" s="24"/>
      <c r="B961" s="24"/>
      <c r="C961" s="24"/>
      <c r="D961" s="24"/>
      <c r="E961" s="24"/>
      <c r="J961" s="29"/>
      <c r="S961" s="28"/>
      <c r="T961" s="29"/>
    </row>
    <row r="962" spans="1:20" s="7" customFormat="1" ht="21" x14ac:dyDescent="0.4">
      <c r="A962" s="24"/>
      <c r="B962" s="24"/>
      <c r="C962" s="24"/>
      <c r="D962" s="24"/>
      <c r="E962" s="24"/>
      <c r="J962" s="29"/>
      <c r="S962" s="28"/>
      <c r="T962" s="29"/>
    </row>
    <row r="963" spans="1:20" s="7" customFormat="1" ht="21" x14ac:dyDescent="0.4">
      <c r="A963" s="24"/>
      <c r="B963" s="24"/>
      <c r="C963" s="24"/>
      <c r="D963" s="24"/>
      <c r="E963" s="24"/>
      <c r="J963" s="29"/>
      <c r="S963" s="28"/>
      <c r="T963" s="29"/>
    </row>
    <row r="964" spans="1:20" s="7" customFormat="1" ht="21" x14ac:dyDescent="0.4">
      <c r="A964" s="24"/>
      <c r="B964" s="24"/>
      <c r="C964" s="24"/>
      <c r="D964" s="24"/>
      <c r="E964" s="24"/>
      <c r="J964" s="29"/>
      <c r="S964" s="28"/>
      <c r="T964" s="29"/>
    </row>
    <row r="965" spans="1:20" s="7" customFormat="1" ht="21" x14ac:dyDescent="0.4">
      <c r="A965" s="24"/>
      <c r="B965" s="24"/>
      <c r="C965" s="24"/>
      <c r="D965" s="24"/>
      <c r="E965" s="24"/>
      <c r="J965" s="29"/>
      <c r="S965" s="28"/>
      <c r="T965" s="29"/>
    </row>
    <row r="966" spans="1:20" s="7" customFormat="1" ht="21" x14ac:dyDescent="0.4">
      <c r="A966" s="24"/>
      <c r="B966" s="24"/>
      <c r="C966" s="24"/>
      <c r="D966" s="24"/>
      <c r="E966" s="24"/>
      <c r="J966" s="29"/>
      <c r="S966" s="28"/>
      <c r="T966" s="29"/>
    </row>
    <row r="967" spans="1:20" s="7" customFormat="1" ht="21" x14ac:dyDescent="0.4">
      <c r="A967" s="24"/>
      <c r="B967" s="24"/>
      <c r="C967" s="24"/>
      <c r="D967" s="24"/>
      <c r="E967" s="24"/>
      <c r="J967" s="29"/>
      <c r="S967" s="28"/>
      <c r="T967" s="29"/>
    </row>
    <row r="968" spans="1:20" s="7" customFormat="1" ht="21" x14ac:dyDescent="0.4">
      <c r="A968" s="24"/>
      <c r="B968" s="24"/>
      <c r="C968" s="24"/>
      <c r="D968" s="24"/>
      <c r="E968" s="24"/>
      <c r="J968" s="29"/>
      <c r="S968" s="28"/>
      <c r="T968" s="29"/>
    </row>
    <row r="969" spans="1:20" s="7" customFormat="1" ht="21" x14ac:dyDescent="0.4">
      <c r="A969" s="24"/>
      <c r="B969" s="24"/>
      <c r="C969" s="24"/>
      <c r="D969" s="24"/>
      <c r="E969" s="24"/>
      <c r="J969" s="29"/>
      <c r="S969" s="28"/>
      <c r="T969" s="29"/>
    </row>
    <row r="970" spans="1:20" s="7" customFormat="1" ht="21" x14ac:dyDescent="0.4">
      <c r="A970" s="24"/>
      <c r="B970" s="24"/>
      <c r="C970" s="24"/>
      <c r="D970" s="24"/>
      <c r="E970" s="24"/>
      <c r="J970" s="29"/>
      <c r="S970" s="28"/>
      <c r="T970" s="29"/>
    </row>
    <row r="971" spans="1:20" s="7" customFormat="1" ht="21" x14ac:dyDescent="0.4">
      <c r="A971" s="24"/>
      <c r="B971" s="24"/>
      <c r="C971" s="24"/>
      <c r="D971" s="24"/>
      <c r="E971" s="24"/>
      <c r="J971" s="29"/>
      <c r="S971" s="28"/>
      <c r="T971" s="29"/>
    </row>
    <row r="972" spans="1:20" s="7" customFormat="1" ht="21" x14ac:dyDescent="0.4">
      <c r="A972" s="24"/>
      <c r="B972" s="24"/>
      <c r="C972" s="24"/>
      <c r="D972" s="24"/>
      <c r="E972" s="24"/>
      <c r="J972" s="29"/>
      <c r="S972" s="28"/>
      <c r="T972" s="29"/>
    </row>
    <row r="973" spans="1:20" s="7" customFormat="1" ht="21" x14ac:dyDescent="0.4">
      <c r="A973" s="24"/>
      <c r="B973" s="24"/>
      <c r="C973" s="24"/>
      <c r="D973" s="24"/>
      <c r="E973" s="24"/>
      <c r="J973" s="29"/>
      <c r="S973" s="28"/>
      <c r="T973" s="29"/>
    </row>
    <row r="974" spans="1:20" s="7" customFormat="1" ht="21" x14ac:dyDescent="0.4">
      <c r="A974" s="24"/>
      <c r="B974" s="24"/>
      <c r="C974" s="24"/>
      <c r="D974" s="24"/>
      <c r="E974" s="24"/>
      <c r="J974" s="29"/>
      <c r="S974" s="28"/>
      <c r="T974" s="29"/>
    </row>
    <row r="975" spans="1:20" s="7" customFormat="1" ht="21" x14ac:dyDescent="0.4">
      <c r="A975" s="24"/>
      <c r="B975" s="24"/>
      <c r="C975" s="24"/>
      <c r="D975" s="24"/>
      <c r="E975" s="24"/>
      <c r="J975" s="29"/>
      <c r="S975" s="28"/>
      <c r="T975" s="29"/>
    </row>
    <row r="976" spans="1:20" s="7" customFormat="1" ht="21" x14ac:dyDescent="0.4">
      <c r="A976" s="24"/>
      <c r="B976" s="24"/>
      <c r="C976" s="24"/>
      <c r="D976" s="24"/>
      <c r="E976" s="24"/>
      <c r="J976" s="29"/>
      <c r="S976" s="28"/>
      <c r="T976" s="29"/>
    </row>
    <row r="977" spans="1:20" s="7" customFormat="1" ht="21" x14ac:dyDescent="0.4">
      <c r="A977" s="24"/>
      <c r="B977" s="24"/>
      <c r="C977" s="24"/>
      <c r="D977" s="24"/>
      <c r="E977" s="24"/>
      <c r="J977" s="29"/>
      <c r="S977" s="28"/>
      <c r="T977" s="29"/>
    </row>
    <row r="978" spans="1:20" s="7" customFormat="1" ht="21" x14ac:dyDescent="0.4">
      <c r="A978" s="24"/>
      <c r="B978" s="24"/>
      <c r="C978" s="24"/>
      <c r="D978" s="24"/>
      <c r="E978" s="24"/>
      <c r="J978" s="29"/>
      <c r="S978" s="28"/>
      <c r="T978" s="29"/>
    </row>
    <row r="979" spans="1:20" s="7" customFormat="1" ht="21" x14ac:dyDescent="0.4">
      <c r="A979" s="24"/>
      <c r="B979" s="24"/>
      <c r="C979" s="24"/>
      <c r="D979" s="24"/>
      <c r="E979" s="24"/>
      <c r="J979" s="29"/>
      <c r="S979" s="28"/>
      <c r="T979" s="29"/>
    </row>
    <row r="980" spans="1:20" s="7" customFormat="1" ht="21" x14ac:dyDescent="0.4">
      <c r="A980" s="24"/>
      <c r="B980" s="24"/>
      <c r="C980" s="24"/>
      <c r="D980" s="24"/>
      <c r="E980" s="24"/>
      <c r="J980" s="29"/>
      <c r="S980" s="28"/>
      <c r="T980" s="29"/>
    </row>
    <row r="981" spans="1:20" s="7" customFormat="1" ht="21" x14ac:dyDescent="0.4">
      <c r="A981" s="24"/>
      <c r="B981" s="24"/>
      <c r="C981" s="24"/>
      <c r="D981" s="24"/>
      <c r="E981" s="24"/>
      <c r="J981" s="29"/>
      <c r="S981" s="28"/>
      <c r="T981" s="29"/>
    </row>
    <row r="982" spans="1:20" s="7" customFormat="1" ht="21" x14ac:dyDescent="0.4">
      <c r="A982" s="24"/>
      <c r="B982" s="24"/>
      <c r="C982" s="24"/>
      <c r="D982" s="24"/>
      <c r="E982" s="24"/>
      <c r="J982" s="29"/>
      <c r="S982" s="28"/>
      <c r="T982" s="29"/>
    </row>
    <row r="983" spans="1:20" s="7" customFormat="1" ht="21" x14ac:dyDescent="0.4">
      <c r="A983" s="24"/>
      <c r="B983" s="24"/>
      <c r="C983" s="24"/>
      <c r="D983" s="24"/>
      <c r="E983" s="24"/>
      <c r="J983" s="29"/>
      <c r="S983" s="28"/>
      <c r="T983" s="29"/>
    </row>
    <row r="984" spans="1:20" s="7" customFormat="1" ht="21" x14ac:dyDescent="0.4">
      <c r="A984" s="24"/>
      <c r="B984" s="24"/>
      <c r="C984" s="24"/>
      <c r="D984" s="24"/>
      <c r="E984" s="24"/>
      <c r="J984" s="29"/>
      <c r="S984" s="28"/>
      <c r="T984" s="29"/>
    </row>
    <row r="985" spans="1:20" s="7" customFormat="1" ht="21" x14ac:dyDescent="0.4">
      <c r="A985" s="24"/>
      <c r="B985" s="24"/>
      <c r="C985" s="24"/>
      <c r="D985" s="24"/>
      <c r="E985" s="24"/>
      <c r="J985" s="29"/>
      <c r="S985" s="28"/>
      <c r="T985" s="29"/>
    </row>
    <row r="986" spans="1:20" s="7" customFormat="1" ht="21" x14ac:dyDescent="0.4">
      <c r="A986" s="24"/>
      <c r="B986" s="24"/>
      <c r="C986" s="24"/>
      <c r="D986" s="24"/>
      <c r="E986" s="24"/>
      <c r="J986" s="29"/>
      <c r="S986" s="28"/>
      <c r="T986" s="29"/>
    </row>
    <row r="987" spans="1:20" s="7" customFormat="1" ht="21" x14ac:dyDescent="0.4">
      <c r="A987" s="24"/>
      <c r="B987" s="24"/>
      <c r="C987" s="24"/>
      <c r="D987" s="24"/>
      <c r="E987" s="24"/>
      <c r="J987" s="29"/>
      <c r="S987" s="28"/>
      <c r="T987" s="29"/>
    </row>
    <row r="988" spans="1:20" s="7" customFormat="1" ht="21" x14ac:dyDescent="0.4">
      <c r="A988" s="24"/>
      <c r="B988" s="24"/>
      <c r="C988" s="24"/>
      <c r="D988" s="24"/>
      <c r="E988" s="24"/>
      <c r="J988" s="29"/>
      <c r="S988" s="28"/>
      <c r="T988" s="29"/>
    </row>
    <row r="989" spans="1:20" s="7" customFormat="1" ht="21" x14ac:dyDescent="0.4">
      <c r="A989" s="24"/>
      <c r="B989" s="24"/>
      <c r="C989" s="24"/>
      <c r="D989" s="24"/>
      <c r="E989" s="24"/>
      <c r="J989" s="29"/>
      <c r="S989" s="28"/>
      <c r="T989" s="29"/>
    </row>
    <row r="990" spans="1:20" s="7" customFormat="1" ht="21" x14ac:dyDescent="0.4">
      <c r="A990" s="24"/>
      <c r="B990" s="24"/>
      <c r="C990" s="24"/>
      <c r="D990" s="24"/>
      <c r="E990" s="24"/>
      <c r="J990" s="29"/>
      <c r="S990" s="28"/>
      <c r="T990" s="29"/>
    </row>
    <row r="991" spans="1:20" s="7" customFormat="1" ht="21" x14ac:dyDescent="0.4">
      <c r="A991" s="24"/>
      <c r="B991" s="24"/>
      <c r="C991" s="24"/>
      <c r="D991" s="24"/>
      <c r="E991" s="24"/>
      <c r="J991" s="29"/>
      <c r="S991" s="28"/>
      <c r="T991" s="29"/>
    </row>
    <row r="992" spans="1:20" s="7" customFormat="1" ht="21" x14ac:dyDescent="0.4">
      <c r="A992" s="24"/>
      <c r="B992" s="24"/>
      <c r="C992" s="24"/>
      <c r="D992" s="24"/>
      <c r="E992" s="24"/>
      <c r="J992" s="29"/>
      <c r="S992" s="28"/>
      <c r="T992" s="29"/>
    </row>
    <row r="993" spans="1:20" s="7" customFormat="1" ht="21" x14ac:dyDescent="0.4">
      <c r="A993" s="24"/>
      <c r="B993" s="24"/>
      <c r="C993" s="24"/>
      <c r="D993" s="24"/>
      <c r="E993" s="24"/>
      <c r="J993" s="29"/>
      <c r="S993" s="28"/>
      <c r="T993" s="29"/>
    </row>
    <row r="994" spans="1:20" s="7" customFormat="1" ht="21" x14ac:dyDescent="0.4">
      <c r="A994" s="24"/>
      <c r="B994" s="24"/>
      <c r="C994" s="24"/>
      <c r="D994" s="24"/>
      <c r="E994" s="24"/>
      <c r="J994" s="29"/>
      <c r="S994" s="28"/>
      <c r="T994" s="29"/>
    </row>
    <row r="995" spans="1:20" s="7" customFormat="1" ht="21" x14ac:dyDescent="0.4">
      <c r="A995" s="24"/>
      <c r="B995" s="24"/>
      <c r="C995" s="24"/>
      <c r="D995" s="24"/>
      <c r="E995" s="24"/>
      <c r="J995" s="29"/>
      <c r="S995" s="28"/>
      <c r="T995" s="29"/>
    </row>
    <row r="996" spans="1:20" s="7" customFormat="1" ht="21" x14ac:dyDescent="0.4">
      <c r="A996" s="24"/>
      <c r="B996" s="24"/>
      <c r="C996" s="24"/>
      <c r="D996" s="24"/>
      <c r="E996" s="24"/>
      <c r="J996" s="29"/>
      <c r="S996" s="28"/>
      <c r="T996" s="29"/>
    </row>
    <row r="997" spans="1:20" s="7" customFormat="1" ht="21" x14ac:dyDescent="0.4">
      <c r="A997" s="24"/>
      <c r="B997" s="24"/>
      <c r="C997" s="24"/>
      <c r="D997" s="24"/>
      <c r="E997" s="24"/>
      <c r="J997" s="29"/>
      <c r="S997" s="28"/>
      <c r="T997" s="29"/>
    </row>
    <row r="998" spans="1:20" s="7" customFormat="1" ht="21" x14ac:dyDescent="0.4">
      <c r="A998" s="24"/>
      <c r="B998" s="24"/>
      <c r="C998" s="24"/>
      <c r="D998" s="24"/>
      <c r="E998" s="24"/>
      <c r="J998" s="29"/>
      <c r="S998" s="28"/>
      <c r="T998" s="29"/>
    </row>
    <row r="999" spans="1:20" s="7" customFormat="1" ht="21" x14ac:dyDescent="0.4">
      <c r="A999" s="24"/>
      <c r="B999" s="24"/>
      <c r="C999" s="24"/>
      <c r="D999" s="24"/>
      <c r="E999" s="24"/>
      <c r="J999" s="29"/>
      <c r="S999" s="28"/>
      <c r="T999" s="29"/>
    </row>
    <row r="1000" spans="1:20" s="7" customFormat="1" ht="21" x14ac:dyDescent="0.4">
      <c r="A1000" s="24"/>
      <c r="B1000" s="24"/>
      <c r="C1000" s="24"/>
      <c r="D1000" s="24"/>
      <c r="E1000" s="24"/>
      <c r="J1000" s="29"/>
      <c r="S1000" s="28"/>
      <c r="T1000" s="29"/>
    </row>
    <row r="1001" spans="1:20" s="7" customFormat="1" ht="21" x14ac:dyDescent="0.4">
      <c r="A1001" s="24"/>
      <c r="B1001" s="24"/>
      <c r="C1001" s="24"/>
      <c r="D1001" s="24"/>
      <c r="E1001" s="24"/>
      <c r="J1001" s="29"/>
      <c r="S1001" s="28"/>
      <c r="T1001" s="29"/>
    </row>
    <row r="1002" spans="1:20" s="7" customFormat="1" ht="21" x14ac:dyDescent="0.4">
      <c r="A1002" s="24"/>
      <c r="B1002" s="24"/>
      <c r="C1002" s="24"/>
      <c r="D1002" s="24"/>
      <c r="E1002" s="24"/>
      <c r="J1002" s="29"/>
      <c r="S1002" s="28"/>
      <c r="T1002" s="29"/>
    </row>
    <row r="1003" spans="1:20" s="7" customFormat="1" ht="21" x14ac:dyDescent="0.4">
      <c r="A1003" s="24"/>
      <c r="B1003" s="24"/>
      <c r="C1003" s="24"/>
      <c r="D1003" s="24"/>
      <c r="E1003" s="24"/>
      <c r="J1003" s="29"/>
      <c r="S1003" s="28"/>
      <c r="T1003" s="29"/>
    </row>
    <row r="1004" spans="1:20" s="7" customFormat="1" ht="21" x14ac:dyDescent="0.4">
      <c r="A1004" s="24"/>
      <c r="B1004" s="24"/>
      <c r="C1004" s="24"/>
      <c r="D1004" s="24"/>
      <c r="E1004" s="24"/>
      <c r="J1004" s="29"/>
      <c r="S1004" s="28"/>
      <c r="T1004" s="29"/>
    </row>
    <row r="1005" spans="1:20" s="7" customFormat="1" ht="21" x14ac:dyDescent="0.4">
      <c r="A1005" s="24"/>
      <c r="B1005" s="24"/>
      <c r="C1005" s="24"/>
      <c r="D1005" s="24"/>
      <c r="E1005" s="24"/>
      <c r="J1005" s="29"/>
      <c r="S1005" s="28"/>
      <c r="T1005" s="29"/>
    </row>
    <row r="1006" spans="1:20" s="7" customFormat="1" ht="21" x14ac:dyDescent="0.4">
      <c r="A1006" s="24"/>
      <c r="B1006" s="24"/>
      <c r="C1006" s="24"/>
      <c r="D1006" s="24"/>
      <c r="E1006" s="24"/>
      <c r="J1006" s="29"/>
      <c r="S1006" s="28"/>
      <c r="T1006" s="29"/>
    </row>
    <row r="1007" spans="1:20" s="7" customFormat="1" ht="21" x14ac:dyDescent="0.4">
      <c r="A1007" s="24"/>
      <c r="B1007" s="24"/>
      <c r="C1007" s="24"/>
      <c r="D1007" s="24"/>
      <c r="E1007" s="24"/>
      <c r="J1007" s="29"/>
      <c r="S1007" s="28"/>
      <c r="T1007" s="29"/>
    </row>
    <row r="1008" spans="1:20" s="7" customFormat="1" ht="21" x14ac:dyDescent="0.4">
      <c r="A1008" s="24"/>
      <c r="B1008" s="24"/>
      <c r="C1008" s="24"/>
      <c r="D1008" s="24"/>
      <c r="E1008" s="24"/>
      <c r="J1008" s="29"/>
      <c r="S1008" s="28"/>
      <c r="T1008" s="29"/>
    </row>
    <row r="1009" spans="1:20" s="7" customFormat="1" ht="21" x14ac:dyDescent="0.4">
      <c r="A1009" s="24"/>
      <c r="B1009" s="24"/>
      <c r="C1009" s="24"/>
      <c r="D1009" s="24"/>
      <c r="E1009" s="24"/>
      <c r="J1009" s="29"/>
      <c r="S1009" s="28"/>
      <c r="T1009" s="29"/>
    </row>
    <row r="1010" spans="1:20" s="7" customFormat="1" ht="21" x14ac:dyDescent="0.4">
      <c r="A1010" s="24"/>
      <c r="B1010" s="24"/>
      <c r="C1010" s="24"/>
      <c r="D1010" s="24"/>
      <c r="E1010" s="24"/>
      <c r="J1010" s="29"/>
      <c r="S1010" s="28"/>
      <c r="T1010" s="29"/>
    </row>
    <row r="1011" spans="1:20" s="7" customFormat="1" ht="21" x14ac:dyDescent="0.4">
      <c r="A1011" s="24"/>
      <c r="B1011" s="24"/>
      <c r="C1011" s="24"/>
      <c r="D1011" s="24"/>
      <c r="E1011" s="24"/>
      <c r="J1011" s="29"/>
      <c r="S1011" s="28"/>
      <c r="T1011" s="29"/>
    </row>
    <row r="1012" spans="1:20" s="7" customFormat="1" ht="21" x14ac:dyDescent="0.4">
      <c r="A1012" s="24"/>
      <c r="B1012" s="24"/>
      <c r="C1012" s="24"/>
      <c r="D1012" s="24"/>
      <c r="E1012" s="24"/>
      <c r="J1012" s="29"/>
      <c r="S1012" s="28"/>
      <c r="T1012" s="29"/>
    </row>
    <row r="1013" spans="1:20" s="7" customFormat="1" ht="21" x14ac:dyDescent="0.4">
      <c r="A1013" s="24"/>
      <c r="B1013" s="24"/>
      <c r="C1013" s="24"/>
      <c r="D1013" s="24"/>
      <c r="E1013" s="24"/>
      <c r="J1013" s="29"/>
      <c r="S1013" s="28"/>
      <c r="T1013" s="29"/>
    </row>
    <row r="1014" spans="1:20" s="7" customFormat="1" ht="21" x14ac:dyDescent="0.4">
      <c r="A1014" s="24"/>
      <c r="B1014" s="24"/>
      <c r="C1014" s="24"/>
      <c r="D1014" s="24"/>
      <c r="E1014" s="24"/>
      <c r="J1014" s="29"/>
      <c r="S1014" s="28"/>
      <c r="T1014" s="29"/>
    </row>
    <row r="1015" spans="1:20" s="7" customFormat="1" ht="21" x14ac:dyDescent="0.4">
      <c r="A1015" s="24"/>
      <c r="B1015" s="24"/>
      <c r="C1015" s="24"/>
      <c r="D1015" s="24"/>
      <c r="E1015" s="24"/>
      <c r="J1015" s="29"/>
      <c r="S1015" s="28"/>
      <c r="T1015" s="29"/>
    </row>
    <row r="1016" spans="1:20" s="7" customFormat="1" ht="21" x14ac:dyDescent="0.4">
      <c r="A1016" s="24"/>
      <c r="B1016" s="24"/>
      <c r="C1016" s="24"/>
      <c r="D1016" s="24"/>
      <c r="E1016" s="24"/>
      <c r="J1016" s="29"/>
      <c r="S1016" s="28"/>
      <c r="T1016" s="29"/>
    </row>
    <row r="1017" spans="1:20" s="7" customFormat="1" ht="21" x14ac:dyDescent="0.4">
      <c r="A1017" s="24"/>
      <c r="B1017" s="24"/>
      <c r="C1017" s="24"/>
      <c r="D1017" s="24"/>
      <c r="E1017" s="24"/>
      <c r="J1017" s="29"/>
      <c r="S1017" s="28"/>
      <c r="T1017" s="29"/>
    </row>
    <row r="1018" spans="1:20" s="7" customFormat="1" ht="21" x14ac:dyDescent="0.4">
      <c r="A1018" s="24"/>
      <c r="B1018" s="24"/>
      <c r="C1018" s="24"/>
      <c r="D1018" s="24"/>
      <c r="E1018" s="24"/>
      <c r="J1018" s="29"/>
      <c r="S1018" s="28"/>
      <c r="T1018" s="29"/>
    </row>
    <row r="1019" spans="1:20" s="7" customFormat="1" ht="21" x14ac:dyDescent="0.4">
      <c r="A1019" s="24"/>
      <c r="B1019" s="24"/>
      <c r="C1019" s="24"/>
      <c r="D1019" s="24"/>
      <c r="E1019" s="24"/>
      <c r="J1019" s="29"/>
      <c r="S1019" s="28"/>
      <c r="T1019" s="29"/>
    </row>
    <row r="1020" spans="1:20" s="7" customFormat="1" ht="21" x14ac:dyDescent="0.4">
      <c r="A1020" s="24"/>
      <c r="B1020" s="24"/>
      <c r="C1020" s="24"/>
      <c r="D1020" s="24"/>
      <c r="E1020" s="24"/>
      <c r="J1020" s="29"/>
      <c r="S1020" s="28"/>
      <c r="T1020" s="29"/>
    </row>
    <row r="1021" spans="1:20" s="7" customFormat="1" ht="21" x14ac:dyDescent="0.4">
      <c r="A1021" s="24"/>
      <c r="B1021" s="24"/>
      <c r="C1021" s="24"/>
      <c r="D1021" s="24"/>
      <c r="E1021" s="24"/>
      <c r="J1021" s="29"/>
      <c r="S1021" s="28"/>
      <c r="T1021" s="29"/>
    </row>
    <row r="1022" spans="1:20" s="7" customFormat="1" ht="21" x14ac:dyDescent="0.4">
      <c r="A1022" s="24"/>
      <c r="J1022" s="29"/>
      <c r="S1022" s="28"/>
      <c r="T1022" s="29"/>
    </row>
    <row r="1023" spans="1:20" s="7" customFormat="1" ht="21" x14ac:dyDescent="0.4">
      <c r="A1023" s="24"/>
      <c r="J1023" s="29"/>
      <c r="S1023" s="28"/>
      <c r="T1023" s="29"/>
    </row>
    <row r="1024" spans="1:20" s="7" customFormat="1" ht="21" x14ac:dyDescent="0.4">
      <c r="A1024" s="24"/>
      <c r="J1024" s="29"/>
      <c r="S1024" s="28"/>
      <c r="T1024" s="29"/>
    </row>
    <row r="1025" spans="1:20" s="7" customFormat="1" ht="21" x14ac:dyDescent="0.4">
      <c r="A1025" s="24"/>
      <c r="J1025" s="29"/>
      <c r="S1025" s="28"/>
      <c r="T1025" s="29"/>
    </row>
    <row r="1026" spans="1:20" s="7" customFormat="1" ht="21" x14ac:dyDescent="0.4">
      <c r="A1026" s="24"/>
      <c r="J1026" s="29"/>
      <c r="S1026" s="28"/>
      <c r="T1026" s="29"/>
    </row>
    <row r="1027" spans="1:20" s="7" customFormat="1" ht="21" x14ac:dyDescent="0.4">
      <c r="A1027" s="24"/>
      <c r="J1027" s="29"/>
      <c r="S1027" s="28"/>
      <c r="T1027" s="29"/>
    </row>
    <row r="1028" spans="1:20" s="7" customFormat="1" ht="21" x14ac:dyDescent="0.4">
      <c r="A1028" s="24"/>
      <c r="J1028" s="29"/>
      <c r="S1028" s="28"/>
      <c r="T1028" s="29"/>
    </row>
    <row r="1029" spans="1:20" s="7" customFormat="1" ht="21" x14ac:dyDescent="0.4">
      <c r="A1029" s="24"/>
      <c r="J1029" s="29"/>
      <c r="S1029" s="28"/>
      <c r="T1029" s="29"/>
    </row>
    <row r="1030" spans="1:20" s="7" customFormat="1" ht="21" x14ac:dyDescent="0.4">
      <c r="A1030" s="24"/>
      <c r="J1030" s="29"/>
      <c r="S1030" s="28"/>
      <c r="T1030" s="29"/>
    </row>
    <row r="1031" spans="1:20" s="7" customFormat="1" ht="21" x14ac:dyDescent="0.4">
      <c r="A1031" s="24"/>
      <c r="J1031" s="29"/>
      <c r="S1031" s="28"/>
      <c r="T1031" s="29"/>
    </row>
    <row r="1032" spans="1:20" s="7" customFormat="1" ht="21" x14ac:dyDescent="0.4">
      <c r="A1032" s="24"/>
      <c r="J1032" s="29"/>
      <c r="S1032" s="28"/>
      <c r="T1032" s="29"/>
    </row>
    <row r="1033" spans="1:20" s="7" customFormat="1" ht="21" x14ac:dyDescent="0.4">
      <c r="A1033" s="24"/>
      <c r="J1033" s="29"/>
      <c r="S1033" s="28"/>
      <c r="T1033" s="29"/>
    </row>
    <row r="1034" spans="1:20" s="7" customFormat="1" ht="21" x14ac:dyDescent="0.4">
      <c r="A1034" s="24"/>
      <c r="J1034" s="29"/>
      <c r="S1034" s="28"/>
      <c r="T1034" s="29"/>
    </row>
    <row r="1035" spans="1:20" s="7" customFormat="1" ht="21" x14ac:dyDescent="0.4">
      <c r="A1035" s="24"/>
      <c r="J1035" s="29"/>
      <c r="S1035" s="28"/>
      <c r="T1035" s="29"/>
    </row>
    <row r="1036" spans="1:20" s="7" customFormat="1" ht="21" x14ac:dyDescent="0.4">
      <c r="A1036" s="24"/>
      <c r="J1036" s="29"/>
      <c r="S1036" s="28"/>
      <c r="T1036" s="29"/>
    </row>
    <row r="1037" spans="1:20" s="7" customFormat="1" ht="21" x14ac:dyDescent="0.4">
      <c r="A1037" s="24"/>
      <c r="J1037" s="29"/>
      <c r="S1037" s="28"/>
      <c r="T1037" s="29"/>
    </row>
    <row r="1038" spans="1:20" s="7" customFormat="1" ht="21" x14ac:dyDescent="0.4">
      <c r="A1038" s="24"/>
      <c r="J1038" s="29"/>
      <c r="S1038" s="28"/>
      <c r="T1038" s="29"/>
    </row>
    <row r="1039" spans="1:20" s="7" customFormat="1" ht="21" x14ac:dyDescent="0.4">
      <c r="A1039" s="24"/>
      <c r="J1039" s="29"/>
      <c r="S1039" s="28"/>
      <c r="T1039" s="29"/>
    </row>
    <row r="1040" spans="1:20" s="7" customFormat="1" ht="21" x14ac:dyDescent="0.4">
      <c r="A1040" s="24"/>
      <c r="J1040" s="29"/>
      <c r="S1040" s="28"/>
      <c r="T1040" s="29"/>
    </row>
    <row r="1041" spans="1:20" s="7" customFormat="1" ht="21" x14ac:dyDescent="0.4">
      <c r="A1041" s="24"/>
      <c r="J1041" s="29"/>
      <c r="S1041" s="28"/>
      <c r="T1041" s="29"/>
    </row>
    <row r="1042" spans="1:20" s="7" customFormat="1" ht="21" x14ac:dyDescent="0.4">
      <c r="A1042" s="24"/>
      <c r="J1042" s="29"/>
      <c r="S1042" s="28"/>
      <c r="T1042" s="29"/>
    </row>
    <row r="1043" spans="1:20" s="7" customFormat="1" ht="21" x14ac:dyDescent="0.4">
      <c r="A1043" s="24"/>
      <c r="J1043" s="29"/>
      <c r="S1043" s="28"/>
      <c r="T1043" s="29"/>
    </row>
    <row r="1044" spans="1:20" s="7" customFormat="1" ht="21" x14ac:dyDescent="0.4">
      <c r="A1044" s="24"/>
      <c r="J1044" s="29"/>
      <c r="S1044" s="28"/>
      <c r="T1044" s="29"/>
    </row>
    <row r="1045" spans="1:20" s="7" customFormat="1" ht="21" x14ac:dyDescent="0.4">
      <c r="A1045" s="24"/>
      <c r="J1045" s="29"/>
      <c r="S1045" s="28"/>
      <c r="T1045" s="29"/>
    </row>
    <row r="1046" spans="1:20" s="7" customFormat="1" ht="21" x14ac:dyDescent="0.4">
      <c r="A1046" s="24"/>
      <c r="J1046" s="29"/>
      <c r="S1046" s="28"/>
      <c r="T1046" s="29"/>
    </row>
    <row r="1047" spans="1:20" s="7" customFormat="1" ht="21" x14ac:dyDescent="0.4">
      <c r="A1047" s="24"/>
      <c r="J1047" s="29"/>
      <c r="S1047" s="28"/>
      <c r="T1047" s="29"/>
    </row>
    <row r="1048" spans="1:20" s="7" customFormat="1" ht="21" x14ac:dyDescent="0.4">
      <c r="A1048" s="24"/>
      <c r="J1048" s="29"/>
      <c r="S1048" s="28"/>
      <c r="T1048" s="29"/>
    </row>
    <row r="1049" spans="1:20" s="7" customFormat="1" ht="21" x14ac:dyDescent="0.4">
      <c r="A1049" s="24"/>
      <c r="J1049" s="29"/>
      <c r="S1049" s="28"/>
      <c r="T1049" s="29"/>
    </row>
    <row r="1050" spans="1:20" s="7" customFormat="1" ht="21" x14ac:dyDescent="0.4">
      <c r="A1050" s="24"/>
      <c r="J1050" s="29"/>
      <c r="S1050" s="28"/>
      <c r="T1050" s="29"/>
    </row>
    <row r="1051" spans="1:20" s="7" customFormat="1" ht="21" x14ac:dyDescent="0.4">
      <c r="A1051" s="24"/>
      <c r="J1051" s="29"/>
      <c r="S1051" s="28"/>
      <c r="T1051" s="29"/>
    </row>
    <row r="1052" spans="1:20" s="7" customFormat="1" ht="21" x14ac:dyDescent="0.4">
      <c r="A1052" s="24"/>
      <c r="J1052" s="29"/>
      <c r="S1052" s="28"/>
      <c r="T1052" s="29"/>
    </row>
    <row r="1053" spans="1:20" s="7" customFormat="1" ht="21" x14ac:dyDescent="0.4">
      <c r="A1053" s="24"/>
      <c r="J1053" s="29"/>
      <c r="S1053" s="28"/>
      <c r="T1053" s="29"/>
    </row>
    <row r="1054" spans="1:20" s="7" customFormat="1" ht="21" x14ac:dyDescent="0.4">
      <c r="A1054" s="24"/>
      <c r="J1054" s="29"/>
      <c r="S1054" s="28"/>
      <c r="T1054" s="29"/>
    </row>
    <row r="1055" spans="1:20" s="7" customFormat="1" ht="21" x14ac:dyDescent="0.4">
      <c r="A1055" s="24"/>
      <c r="J1055" s="29"/>
      <c r="S1055" s="28"/>
      <c r="T1055" s="29"/>
    </row>
    <row r="1056" spans="1:20" s="7" customFormat="1" ht="21" x14ac:dyDescent="0.4">
      <c r="A1056" s="24"/>
      <c r="J1056" s="29"/>
      <c r="S1056" s="28"/>
      <c r="T1056" s="29"/>
    </row>
    <row r="1057" spans="1:20" s="7" customFormat="1" ht="21" x14ac:dyDescent="0.4">
      <c r="A1057" s="24"/>
      <c r="J1057" s="29"/>
      <c r="S1057" s="28"/>
      <c r="T1057" s="29"/>
    </row>
    <row r="1058" spans="1:20" s="7" customFormat="1" ht="21" x14ac:dyDescent="0.4">
      <c r="A1058" s="24"/>
      <c r="J1058" s="29"/>
      <c r="S1058" s="28"/>
      <c r="T1058" s="29"/>
    </row>
    <row r="1059" spans="1:20" s="7" customFormat="1" ht="21" x14ac:dyDescent="0.4">
      <c r="A1059" s="24"/>
      <c r="J1059" s="29"/>
      <c r="S1059" s="28"/>
      <c r="T1059" s="29"/>
    </row>
    <row r="1060" spans="1:20" s="7" customFormat="1" ht="21" x14ac:dyDescent="0.4">
      <c r="A1060" s="24"/>
      <c r="J1060" s="29"/>
      <c r="S1060" s="28"/>
      <c r="T1060" s="29"/>
    </row>
    <row r="1061" spans="1:20" s="7" customFormat="1" ht="21" x14ac:dyDescent="0.4">
      <c r="A1061" s="24"/>
      <c r="J1061" s="29"/>
      <c r="S1061" s="28"/>
      <c r="T1061" s="29"/>
    </row>
    <row r="1062" spans="1:20" s="7" customFormat="1" ht="21" x14ac:dyDescent="0.4">
      <c r="A1062" s="24"/>
      <c r="J1062" s="29"/>
      <c r="S1062" s="28"/>
      <c r="T1062" s="29"/>
    </row>
    <row r="1063" spans="1:20" s="7" customFormat="1" ht="21" x14ac:dyDescent="0.4">
      <c r="A1063" s="24"/>
      <c r="J1063" s="29"/>
      <c r="S1063" s="28"/>
      <c r="T1063" s="29"/>
    </row>
    <row r="1064" spans="1:20" s="7" customFormat="1" ht="21" x14ac:dyDescent="0.4">
      <c r="A1064" s="24"/>
      <c r="J1064" s="29"/>
      <c r="S1064" s="28"/>
      <c r="T1064" s="29"/>
    </row>
    <row r="1065" spans="1:20" s="7" customFormat="1" ht="21" x14ac:dyDescent="0.4">
      <c r="A1065" s="24"/>
      <c r="J1065" s="29"/>
      <c r="S1065" s="28"/>
      <c r="T1065" s="29"/>
    </row>
    <row r="1066" spans="1:20" s="7" customFormat="1" ht="21" x14ac:dyDescent="0.4">
      <c r="A1066" s="24"/>
      <c r="J1066" s="29"/>
      <c r="S1066" s="28"/>
      <c r="T1066" s="29"/>
    </row>
    <row r="1067" spans="1:20" s="7" customFormat="1" ht="21" x14ac:dyDescent="0.4">
      <c r="A1067" s="24"/>
      <c r="J1067" s="29"/>
      <c r="S1067" s="28"/>
      <c r="T1067" s="29"/>
    </row>
    <row r="1068" spans="1:20" s="7" customFormat="1" ht="21" x14ac:dyDescent="0.4">
      <c r="A1068" s="24"/>
      <c r="J1068" s="29"/>
      <c r="S1068" s="28"/>
      <c r="T1068" s="29"/>
    </row>
    <row r="1069" spans="1:20" s="7" customFormat="1" ht="21" x14ac:dyDescent="0.4">
      <c r="A1069" s="24"/>
      <c r="J1069" s="29"/>
      <c r="S1069" s="28"/>
      <c r="T1069" s="29"/>
    </row>
    <row r="1070" spans="1:20" s="7" customFormat="1" ht="21" x14ac:dyDescent="0.4">
      <c r="A1070" s="24"/>
      <c r="J1070" s="29"/>
      <c r="S1070" s="28"/>
      <c r="T1070" s="29"/>
    </row>
    <row r="1071" spans="1:20" s="7" customFormat="1" ht="21" x14ac:dyDescent="0.4">
      <c r="A1071" s="24"/>
      <c r="J1071" s="29"/>
      <c r="S1071" s="28"/>
      <c r="T1071" s="29"/>
    </row>
    <row r="1072" spans="1:20" s="7" customFormat="1" ht="21" x14ac:dyDescent="0.4">
      <c r="A1072" s="24"/>
      <c r="J1072" s="29"/>
      <c r="S1072" s="28"/>
      <c r="T1072" s="29"/>
    </row>
    <row r="1073" spans="1:1" s="7" customFormat="1" x14ac:dyDescent="0.3">
      <c r="A1073" s="24"/>
    </row>
    <row r="1074" spans="1:1" s="7" customFormat="1" x14ac:dyDescent="0.3">
      <c r="A1074" s="24"/>
    </row>
    <row r="1075" spans="1:1" s="7" customFormat="1" x14ac:dyDescent="0.3">
      <c r="A1075" s="24"/>
    </row>
    <row r="1076" spans="1:1" s="7" customFormat="1" x14ac:dyDescent="0.3">
      <c r="A1076" s="24"/>
    </row>
    <row r="1077" spans="1:1" s="7" customFormat="1" x14ac:dyDescent="0.3">
      <c r="A1077" s="24"/>
    </row>
    <row r="1078" spans="1:1" s="7" customFormat="1" x14ac:dyDescent="0.3">
      <c r="A1078" s="24"/>
    </row>
    <row r="1079" spans="1:1" s="7" customFormat="1" x14ac:dyDescent="0.3">
      <c r="A1079" s="24"/>
    </row>
    <row r="1080" spans="1:1" s="7" customFormat="1" x14ac:dyDescent="0.3">
      <c r="A1080" s="24"/>
    </row>
    <row r="1081" spans="1:1" s="7" customFormat="1" x14ac:dyDescent="0.3">
      <c r="A1081" s="24"/>
    </row>
    <row r="1082" spans="1:1" s="7" customFormat="1" x14ac:dyDescent="0.3">
      <c r="A1082" s="24"/>
    </row>
    <row r="1083" spans="1:1" s="7" customFormat="1" x14ac:dyDescent="0.3">
      <c r="A1083" s="24"/>
    </row>
    <row r="1084" spans="1:1" s="7" customFormat="1" x14ac:dyDescent="0.3">
      <c r="A1084" s="24"/>
    </row>
    <row r="1085" spans="1:1" s="7" customFormat="1" x14ac:dyDescent="0.3">
      <c r="A1085" s="24"/>
    </row>
    <row r="1086" spans="1:1" s="7" customFormat="1" x14ac:dyDescent="0.3">
      <c r="A1086" s="24"/>
    </row>
    <row r="1087" spans="1:1" s="7" customFormat="1" x14ac:dyDescent="0.3">
      <c r="A1087" s="24"/>
    </row>
    <row r="1088" spans="1:1" s="7" customFormat="1" x14ac:dyDescent="0.3">
      <c r="A1088" s="24"/>
    </row>
    <row r="1089" spans="1:1" s="7" customFormat="1" x14ac:dyDescent="0.3">
      <c r="A1089" s="24"/>
    </row>
    <row r="1090" spans="1:1" s="7" customFormat="1" x14ac:dyDescent="0.3">
      <c r="A1090" s="24"/>
    </row>
    <row r="1091" spans="1:1" s="7" customFormat="1" x14ac:dyDescent="0.3">
      <c r="A1091" s="24"/>
    </row>
    <row r="1092" spans="1:1" s="7" customFormat="1" x14ac:dyDescent="0.3">
      <c r="A1092" s="24"/>
    </row>
    <row r="1093" spans="1:1" s="7" customFormat="1" x14ac:dyDescent="0.3">
      <c r="A1093" s="24"/>
    </row>
    <row r="1094" spans="1:1" s="7" customFormat="1" x14ac:dyDescent="0.3">
      <c r="A1094" s="24"/>
    </row>
    <row r="1095" spans="1:1" s="7" customFormat="1" x14ac:dyDescent="0.3">
      <c r="A1095" s="24"/>
    </row>
    <row r="1096" spans="1:1" s="7" customFormat="1" x14ac:dyDescent="0.3">
      <c r="A1096" s="24"/>
    </row>
    <row r="1097" spans="1:1" s="7" customFormat="1" x14ac:dyDescent="0.3">
      <c r="A1097" s="24"/>
    </row>
    <row r="1098" spans="1:1" s="7" customFormat="1" x14ac:dyDescent="0.3">
      <c r="A1098" s="24"/>
    </row>
    <row r="1099" spans="1:1" s="7" customFormat="1" x14ac:dyDescent="0.3">
      <c r="A1099" s="24"/>
    </row>
    <row r="1100" spans="1:1" s="7" customFormat="1" x14ac:dyDescent="0.3">
      <c r="A1100" s="24"/>
    </row>
    <row r="1101" spans="1:1" s="7" customFormat="1" x14ac:dyDescent="0.3">
      <c r="A1101" s="24"/>
    </row>
    <row r="1102" spans="1:1" s="7" customFormat="1" x14ac:dyDescent="0.3">
      <c r="A1102" s="24"/>
    </row>
    <row r="1103" spans="1:1" s="7" customFormat="1" x14ac:dyDescent="0.3">
      <c r="A1103" s="24"/>
    </row>
    <row r="1104" spans="1:1" s="7" customFormat="1" x14ac:dyDescent="0.3">
      <c r="A1104" s="24"/>
    </row>
    <row r="1105" spans="1:1" s="7" customFormat="1" x14ac:dyDescent="0.3">
      <c r="A1105" s="24"/>
    </row>
    <row r="1106" spans="1:1" s="7" customFormat="1" x14ac:dyDescent="0.3">
      <c r="A1106" s="24"/>
    </row>
    <row r="1107" spans="1:1" s="7" customFormat="1" x14ac:dyDescent="0.3">
      <c r="A1107" s="24"/>
    </row>
    <row r="1108" spans="1:1" s="7" customFormat="1" x14ac:dyDescent="0.3">
      <c r="A1108" s="24"/>
    </row>
    <row r="1109" spans="1:1" s="7" customFormat="1" x14ac:dyDescent="0.3">
      <c r="A1109" s="24"/>
    </row>
    <row r="1110" spans="1:1" s="7" customFormat="1" x14ac:dyDescent="0.3">
      <c r="A1110" s="24"/>
    </row>
    <row r="1111" spans="1:1" s="7" customFormat="1" x14ac:dyDescent="0.3">
      <c r="A1111" s="24"/>
    </row>
    <row r="1112" spans="1:1" s="7" customFormat="1" x14ac:dyDescent="0.3">
      <c r="A1112" s="24"/>
    </row>
    <row r="1113" spans="1:1" s="7" customFormat="1" x14ac:dyDescent="0.3">
      <c r="A1113" s="24"/>
    </row>
    <row r="1114" spans="1:1" s="7" customFormat="1" x14ac:dyDescent="0.3">
      <c r="A1114" s="24"/>
    </row>
    <row r="1115" spans="1:1" s="7" customFormat="1" x14ac:dyDescent="0.3">
      <c r="A1115" s="24"/>
    </row>
    <row r="1116" spans="1:1" s="7" customFormat="1" x14ac:dyDescent="0.3">
      <c r="A1116" s="24"/>
    </row>
    <row r="1117" spans="1:1" s="7" customFormat="1" x14ac:dyDescent="0.3">
      <c r="A1117" s="24"/>
    </row>
    <row r="1118" spans="1:1" s="7" customFormat="1" x14ac:dyDescent="0.3">
      <c r="A1118" s="24"/>
    </row>
    <row r="1119" spans="1:1" s="7" customFormat="1" x14ac:dyDescent="0.3">
      <c r="A1119" s="24"/>
    </row>
    <row r="1120" spans="1:1" s="7" customFormat="1" x14ac:dyDescent="0.3">
      <c r="A1120" s="24"/>
    </row>
    <row r="1121" spans="1:1" s="7" customFormat="1" x14ac:dyDescent="0.3">
      <c r="A1121" s="24"/>
    </row>
    <row r="1122" spans="1:1" s="7" customFormat="1" x14ac:dyDescent="0.3">
      <c r="A1122" s="24"/>
    </row>
    <row r="1123" spans="1:1" s="7" customFormat="1" x14ac:dyDescent="0.3">
      <c r="A1123" s="24"/>
    </row>
    <row r="1124" spans="1:1" s="7" customFormat="1" x14ac:dyDescent="0.3">
      <c r="A1124" s="24"/>
    </row>
    <row r="1125" spans="1:1" s="7" customFormat="1" x14ac:dyDescent="0.3">
      <c r="A1125" s="24"/>
    </row>
    <row r="1126" spans="1:1" s="7" customFormat="1" x14ac:dyDescent="0.3">
      <c r="A1126" s="24"/>
    </row>
    <row r="1127" spans="1:1" s="7" customFormat="1" x14ac:dyDescent="0.3">
      <c r="A1127" s="24"/>
    </row>
    <row r="1128" spans="1:1" s="7" customFormat="1" x14ac:dyDescent="0.3">
      <c r="A1128" s="24"/>
    </row>
    <row r="1129" spans="1:1" s="7" customFormat="1" x14ac:dyDescent="0.3">
      <c r="A1129" s="24"/>
    </row>
    <row r="1130" spans="1:1" s="7" customFormat="1" x14ac:dyDescent="0.3">
      <c r="A1130" s="24"/>
    </row>
    <row r="1131" spans="1:1" s="7" customFormat="1" x14ac:dyDescent="0.3">
      <c r="A1131" s="24"/>
    </row>
    <row r="1132" spans="1:1" s="7" customFormat="1" x14ac:dyDescent="0.3">
      <c r="A1132" s="24"/>
    </row>
    <row r="1133" spans="1:1" s="7" customFormat="1" x14ac:dyDescent="0.3">
      <c r="A1133" s="24"/>
    </row>
    <row r="1134" spans="1:1" s="7" customFormat="1" x14ac:dyDescent="0.3">
      <c r="A1134" s="24"/>
    </row>
    <row r="1135" spans="1:1" s="7" customFormat="1" x14ac:dyDescent="0.3">
      <c r="A1135" s="24"/>
    </row>
    <row r="1136" spans="1:1" s="7" customFormat="1" x14ac:dyDescent="0.3">
      <c r="A1136" s="24"/>
    </row>
    <row r="1137" spans="1:1" s="7" customFormat="1" x14ac:dyDescent="0.3">
      <c r="A1137" s="24"/>
    </row>
    <row r="1138" spans="1:1" s="7" customFormat="1" x14ac:dyDescent="0.3">
      <c r="A1138" s="24"/>
    </row>
    <row r="1139" spans="1:1" s="7" customFormat="1" x14ac:dyDescent="0.3">
      <c r="A1139" s="24"/>
    </row>
    <row r="1140" spans="1:1" s="7" customFormat="1" x14ac:dyDescent="0.3">
      <c r="A1140" s="24"/>
    </row>
    <row r="1141" spans="1:1" s="7" customFormat="1" x14ac:dyDescent="0.3">
      <c r="A1141" s="24"/>
    </row>
    <row r="1142" spans="1:1" s="7" customFormat="1" x14ac:dyDescent="0.3">
      <c r="A1142" s="24"/>
    </row>
    <row r="1143" spans="1:1" s="7" customFormat="1" x14ac:dyDescent="0.3">
      <c r="A1143" s="24"/>
    </row>
    <row r="1144" spans="1:1" s="7" customFormat="1" x14ac:dyDescent="0.3">
      <c r="A1144" s="24"/>
    </row>
    <row r="1145" spans="1:1" s="7" customFormat="1" x14ac:dyDescent="0.3">
      <c r="A1145" s="24"/>
    </row>
    <row r="1146" spans="1:1" s="7" customFormat="1" x14ac:dyDescent="0.3">
      <c r="A1146" s="24"/>
    </row>
    <row r="1147" spans="1:1" s="7" customFormat="1" x14ac:dyDescent="0.3">
      <c r="A1147" s="24"/>
    </row>
    <row r="1148" spans="1:1" s="7" customFormat="1" x14ac:dyDescent="0.3">
      <c r="A1148" s="24"/>
    </row>
    <row r="1149" spans="1:1" s="7" customFormat="1" x14ac:dyDescent="0.3">
      <c r="A1149" s="24"/>
    </row>
    <row r="1150" spans="1:1" s="7" customFormat="1" x14ac:dyDescent="0.3">
      <c r="A1150" s="24"/>
    </row>
    <row r="1151" spans="1:1" s="7" customFormat="1" x14ac:dyDescent="0.3">
      <c r="A1151" s="24"/>
    </row>
    <row r="1152" spans="1:1" s="7" customFormat="1" x14ac:dyDescent="0.3">
      <c r="A1152" s="24"/>
    </row>
    <row r="1153" spans="1:1" s="7" customFormat="1" x14ac:dyDescent="0.3">
      <c r="A1153" s="24"/>
    </row>
    <row r="1154" spans="1:1" s="7" customFormat="1" x14ac:dyDescent="0.3">
      <c r="A1154" s="24"/>
    </row>
    <row r="1155" spans="1:1" s="7" customFormat="1" x14ac:dyDescent="0.3">
      <c r="A1155" s="24"/>
    </row>
    <row r="1156" spans="1:1" s="7" customFormat="1" x14ac:dyDescent="0.3">
      <c r="A1156" s="24"/>
    </row>
    <row r="1157" spans="1:1" s="7" customFormat="1" x14ac:dyDescent="0.3">
      <c r="A1157" s="24"/>
    </row>
    <row r="1158" spans="1:1" x14ac:dyDescent="0.3">
      <c r="A1158" s="18"/>
    </row>
    <row r="1159" spans="1:1" x14ac:dyDescent="0.3">
      <c r="A1159" s="18"/>
    </row>
    <row r="1160" spans="1:1" x14ac:dyDescent="0.3">
      <c r="A1160" s="18"/>
    </row>
    <row r="1161" spans="1:1" x14ac:dyDescent="0.3">
      <c r="A1161" s="18"/>
    </row>
    <row r="1162" spans="1:1" x14ac:dyDescent="0.3">
      <c r="A1162" s="18"/>
    </row>
    <row r="1163" spans="1:1" x14ac:dyDescent="0.3">
      <c r="A1163" s="18"/>
    </row>
    <row r="1164" spans="1:1" x14ac:dyDescent="0.3">
      <c r="A1164" s="18"/>
    </row>
    <row r="1165" spans="1:1" x14ac:dyDescent="0.3">
      <c r="A1165" s="18"/>
    </row>
    <row r="1166" spans="1:1" x14ac:dyDescent="0.3">
      <c r="A1166" s="18"/>
    </row>
    <row r="1167" spans="1:1" x14ac:dyDescent="0.3">
      <c r="A1167" s="18"/>
    </row>
    <row r="1168" spans="1:1" x14ac:dyDescent="0.3">
      <c r="A1168" s="18"/>
    </row>
    <row r="1169" spans="1:1" x14ac:dyDescent="0.3">
      <c r="A1169" s="18"/>
    </row>
    <row r="1170" spans="1:1" x14ac:dyDescent="0.3">
      <c r="A1170" s="18"/>
    </row>
    <row r="1171" spans="1:1" x14ac:dyDescent="0.3">
      <c r="A1171" s="18"/>
    </row>
    <row r="1172" spans="1:1" x14ac:dyDescent="0.3">
      <c r="A1172" s="18"/>
    </row>
    <row r="1173" spans="1:1" x14ac:dyDescent="0.3">
      <c r="A1173" s="18"/>
    </row>
    <row r="1174" spans="1:1" x14ac:dyDescent="0.3">
      <c r="A1174" s="18"/>
    </row>
    <row r="1175" spans="1:1" x14ac:dyDescent="0.3">
      <c r="A1175" s="18"/>
    </row>
    <row r="1176" spans="1:1" x14ac:dyDescent="0.3">
      <c r="A1176" s="18"/>
    </row>
    <row r="1177" spans="1:1" x14ac:dyDescent="0.3">
      <c r="A1177" s="18"/>
    </row>
    <row r="1178" spans="1:1" x14ac:dyDescent="0.3">
      <c r="A1178" s="18"/>
    </row>
    <row r="1179" spans="1:1" x14ac:dyDescent="0.3">
      <c r="A1179" s="18"/>
    </row>
    <row r="1180" spans="1:1" x14ac:dyDescent="0.3">
      <c r="A1180" s="18"/>
    </row>
    <row r="1181" spans="1:1" x14ac:dyDescent="0.3">
      <c r="A1181" s="18"/>
    </row>
    <row r="1182" spans="1:1" x14ac:dyDescent="0.3">
      <c r="A1182" s="18"/>
    </row>
    <row r="1183" spans="1:1" x14ac:dyDescent="0.3">
      <c r="A1183" s="18"/>
    </row>
    <row r="1184" spans="1:1" x14ac:dyDescent="0.3">
      <c r="A1184" s="18"/>
    </row>
    <row r="1185" spans="1:1" x14ac:dyDescent="0.3">
      <c r="A1185" s="18"/>
    </row>
    <row r="1186" spans="1:1" x14ac:dyDescent="0.3">
      <c r="A1186" s="18"/>
    </row>
    <row r="1187" spans="1:1" x14ac:dyDescent="0.3">
      <c r="A1187" s="18"/>
    </row>
    <row r="1188" spans="1:1" x14ac:dyDescent="0.3">
      <c r="A1188" s="18"/>
    </row>
    <row r="1189" spans="1:1" x14ac:dyDescent="0.3">
      <c r="A1189" s="18"/>
    </row>
    <row r="1190" spans="1:1" x14ac:dyDescent="0.3">
      <c r="A1190" s="18"/>
    </row>
    <row r="1191" spans="1:1" x14ac:dyDescent="0.3">
      <c r="A1191" s="18"/>
    </row>
    <row r="1192" spans="1:1" x14ac:dyDescent="0.3">
      <c r="A1192" s="18"/>
    </row>
    <row r="1193" spans="1:1" x14ac:dyDescent="0.3">
      <c r="A1193" s="18"/>
    </row>
    <row r="1194" spans="1:1" x14ac:dyDescent="0.3">
      <c r="A1194" s="18"/>
    </row>
    <row r="1195" spans="1:1" x14ac:dyDescent="0.3">
      <c r="A1195" s="18"/>
    </row>
    <row r="1196" spans="1:1" x14ac:dyDescent="0.3">
      <c r="A1196" s="18"/>
    </row>
    <row r="1197" spans="1:1" x14ac:dyDescent="0.3">
      <c r="A1197" s="18"/>
    </row>
    <row r="1198" spans="1:1" x14ac:dyDescent="0.3">
      <c r="A1198" s="18"/>
    </row>
    <row r="1199" spans="1:1" x14ac:dyDescent="0.3">
      <c r="A1199" s="18"/>
    </row>
    <row r="1200" spans="1:1" x14ac:dyDescent="0.3">
      <c r="A1200" s="18"/>
    </row>
    <row r="1201" spans="1:1" x14ac:dyDescent="0.3">
      <c r="A1201" s="18"/>
    </row>
    <row r="1202" spans="1:1" x14ac:dyDescent="0.3">
      <c r="A1202" s="18"/>
    </row>
    <row r="1203" spans="1:1" x14ac:dyDescent="0.3">
      <c r="A1203" s="18"/>
    </row>
    <row r="1204" spans="1:1" x14ac:dyDescent="0.3">
      <c r="A1204" s="18"/>
    </row>
    <row r="1205" spans="1:1" x14ac:dyDescent="0.3">
      <c r="A1205" s="18"/>
    </row>
    <row r="1206" spans="1:1" x14ac:dyDescent="0.3">
      <c r="A1206" s="18"/>
    </row>
    <row r="1207" spans="1:1" x14ac:dyDescent="0.3">
      <c r="A1207" s="18"/>
    </row>
    <row r="1208" spans="1:1" x14ac:dyDescent="0.3">
      <c r="A1208" s="18"/>
    </row>
    <row r="1209" spans="1:1" x14ac:dyDescent="0.3">
      <c r="A1209" s="18"/>
    </row>
    <row r="1210" spans="1:1" x14ac:dyDescent="0.3">
      <c r="A1210" s="18"/>
    </row>
    <row r="1211" spans="1:1" x14ac:dyDescent="0.3">
      <c r="A1211" s="18"/>
    </row>
    <row r="1212" spans="1:1" x14ac:dyDescent="0.3">
      <c r="A1212" s="18"/>
    </row>
    <row r="1213" spans="1:1" x14ac:dyDescent="0.3">
      <c r="A1213" s="18"/>
    </row>
    <row r="1214" spans="1:1" x14ac:dyDescent="0.3">
      <c r="A1214" s="18"/>
    </row>
    <row r="1215" spans="1:1" x14ac:dyDescent="0.3">
      <c r="A1215" s="18"/>
    </row>
    <row r="1216" spans="1:1" x14ac:dyDescent="0.3">
      <c r="A1216" s="18"/>
    </row>
    <row r="1217" spans="1:1" x14ac:dyDescent="0.3">
      <c r="A1217" s="18"/>
    </row>
    <row r="1218" spans="1:1" x14ac:dyDescent="0.3">
      <c r="A1218" s="18"/>
    </row>
    <row r="1219" spans="1:1" x14ac:dyDescent="0.3">
      <c r="A1219" s="18"/>
    </row>
    <row r="1220" spans="1:1" x14ac:dyDescent="0.3">
      <c r="A1220" s="18"/>
    </row>
    <row r="1221" spans="1:1" x14ac:dyDescent="0.3">
      <c r="A1221" s="18"/>
    </row>
    <row r="1222" spans="1:1" x14ac:dyDescent="0.3">
      <c r="A1222" s="18"/>
    </row>
    <row r="1223" spans="1:1" x14ac:dyDescent="0.3">
      <c r="A1223" s="18"/>
    </row>
    <row r="1224" spans="1:1" x14ac:dyDescent="0.3">
      <c r="A1224" s="18"/>
    </row>
    <row r="1225" spans="1:1" x14ac:dyDescent="0.3">
      <c r="A1225" s="18"/>
    </row>
    <row r="1226" spans="1:1" x14ac:dyDescent="0.3">
      <c r="A1226" s="18"/>
    </row>
    <row r="1227" spans="1:1" x14ac:dyDescent="0.3">
      <c r="A1227" s="18"/>
    </row>
    <row r="1228" spans="1:1" x14ac:dyDescent="0.3">
      <c r="A1228" s="18"/>
    </row>
    <row r="1229" spans="1:1" x14ac:dyDescent="0.3">
      <c r="A1229" s="18"/>
    </row>
    <row r="1230" spans="1:1" x14ac:dyDescent="0.3">
      <c r="A1230" s="18"/>
    </row>
    <row r="1231" spans="1:1" x14ac:dyDescent="0.3">
      <c r="A1231" s="18"/>
    </row>
    <row r="1232" spans="1:1" x14ac:dyDescent="0.3">
      <c r="A1232" s="18"/>
    </row>
    <row r="1233" spans="1:1" x14ac:dyDescent="0.3">
      <c r="A1233" s="18"/>
    </row>
    <row r="1234" spans="1:1" x14ac:dyDescent="0.3">
      <c r="A1234" s="18"/>
    </row>
    <row r="1235" spans="1:1" x14ac:dyDescent="0.3">
      <c r="A1235" s="18"/>
    </row>
    <row r="1236" spans="1:1" x14ac:dyDescent="0.3">
      <c r="A1236" s="18"/>
    </row>
    <row r="1237" spans="1:1" x14ac:dyDescent="0.3">
      <c r="A1237" s="18"/>
    </row>
    <row r="1238" spans="1:1" x14ac:dyDescent="0.3">
      <c r="A1238" s="18"/>
    </row>
    <row r="1239" spans="1:1" x14ac:dyDescent="0.3">
      <c r="A1239" s="18"/>
    </row>
    <row r="1240" spans="1:1" x14ac:dyDescent="0.3">
      <c r="A1240" s="18"/>
    </row>
    <row r="1241" spans="1:1" x14ac:dyDescent="0.3">
      <c r="A1241" s="18"/>
    </row>
    <row r="1242" spans="1:1" x14ac:dyDescent="0.3">
      <c r="A1242" s="18"/>
    </row>
    <row r="1243" spans="1:1" x14ac:dyDescent="0.3">
      <c r="A1243" s="18"/>
    </row>
    <row r="1244" spans="1:1" x14ac:dyDescent="0.3">
      <c r="A1244" s="18"/>
    </row>
    <row r="1245" spans="1:1" x14ac:dyDescent="0.3">
      <c r="A1245" s="18"/>
    </row>
    <row r="1246" spans="1:1" x14ac:dyDescent="0.3">
      <c r="A1246" s="18"/>
    </row>
    <row r="1247" spans="1:1" x14ac:dyDescent="0.3">
      <c r="A1247" s="18"/>
    </row>
    <row r="1248" spans="1:1" x14ac:dyDescent="0.3">
      <c r="A1248" s="18"/>
    </row>
    <row r="1249" spans="1:1" x14ac:dyDescent="0.3">
      <c r="A1249" s="18"/>
    </row>
    <row r="1250" spans="1:1" x14ac:dyDescent="0.3">
      <c r="A1250" s="18"/>
    </row>
    <row r="1251" spans="1:1" x14ac:dyDescent="0.3">
      <c r="A1251" s="18"/>
    </row>
    <row r="1252" spans="1:1" x14ac:dyDescent="0.3">
      <c r="A1252" s="18"/>
    </row>
    <row r="1253" spans="1:1" x14ac:dyDescent="0.3">
      <c r="A1253" s="18"/>
    </row>
    <row r="1254" spans="1:1" x14ac:dyDescent="0.3">
      <c r="A1254" s="18"/>
    </row>
    <row r="1255" spans="1:1" x14ac:dyDescent="0.3">
      <c r="A1255" s="18"/>
    </row>
    <row r="1256" spans="1:1" x14ac:dyDescent="0.3">
      <c r="A1256" s="18"/>
    </row>
    <row r="1257" spans="1:1" x14ac:dyDescent="0.3">
      <c r="A1257" s="18"/>
    </row>
    <row r="1258" spans="1:1" x14ac:dyDescent="0.3">
      <c r="A1258" s="18"/>
    </row>
    <row r="1259" spans="1:1" x14ac:dyDescent="0.3">
      <c r="A1259" s="18"/>
    </row>
    <row r="1260" spans="1:1" x14ac:dyDescent="0.3">
      <c r="A1260" s="18"/>
    </row>
    <row r="1261" spans="1:1" x14ac:dyDescent="0.3">
      <c r="A1261" s="18"/>
    </row>
    <row r="1262" spans="1:1" x14ac:dyDescent="0.3">
      <c r="A1262" s="18"/>
    </row>
    <row r="1263" spans="1:1" x14ac:dyDescent="0.3">
      <c r="A1263" s="18"/>
    </row>
    <row r="1264" spans="1:1" x14ac:dyDescent="0.3">
      <c r="A1264" s="18"/>
    </row>
    <row r="1265" spans="1:1" x14ac:dyDescent="0.3">
      <c r="A1265" s="18"/>
    </row>
    <row r="1266" spans="1:1" x14ac:dyDescent="0.3">
      <c r="A1266" s="18"/>
    </row>
    <row r="1267" spans="1:1" x14ac:dyDescent="0.3">
      <c r="A1267" s="18"/>
    </row>
    <row r="1268" spans="1:1" x14ac:dyDescent="0.3">
      <c r="A1268" s="18"/>
    </row>
    <row r="1269" spans="1:1" x14ac:dyDescent="0.3">
      <c r="A1269" s="18"/>
    </row>
    <row r="1270" spans="1:1" x14ac:dyDescent="0.3">
      <c r="A1270" s="18"/>
    </row>
    <row r="1271" spans="1:1" x14ac:dyDescent="0.3">
      <c r="A1271" s="18"/>
    </row>
    <row r="1272" spans="1:1" x14ac:dyDescent="0.3">
      <c r="A1272" s="18"/>
    </row>
    <row r="1273" spans="1:1" x14ac:dyDescent="0.3">
      <c r="A1273" s="18"/>
    </row>
    <row r="1274" spans="1:1" x14ac:dyDescent="0.3">
      <c r="A1274" s="18"/>
    </row>
    <row r="1275" spans="1:1" x14ac:dyDescent="0.3">
      <c r="A1275" s="18"/>
    </row>
    <row r="1276" spans="1:1" x14ac:dyDescent="0.3">
      <c r="A1276" s="18"/>
    </row>
    <row r="1277" spans="1:1" x14ac:dyDescent="0.3">
      <c r="A1277" s="18"/>
    </row>
  </sheetData>
  <hyperlinks>
    <hyperlink ref="A2" r:id="rId1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8"/>
  <sheetViews>
    <sheetView topLeftCell="A15" workbookViewId="0">
      <selection activeCell="A3" sqref="A3"/>
    </sheetView>
  </sheetViews>
  <sheetFormatPr defaultRowHeight="14.4" x14ac:dyDescent="0.3"/>
  <sheetData>
    <row r="3" spans="1:4" x14ac:dyDescent="0.3">
      <c r="A3" s="32">
        <v>43904</v>
      </c>
      <c r="B3">
        <v>15.877189278110741</v>
      </c>
      <c r="C3">
        <v>17</v>
      </c>
      <c r="D3">
        <f>C3-B3</f>
        <v>1.1228107218892589</v>
      </c>
    </row>
    <row r="4" spans="1:4" x14ac:dyDescent="0.3">
      <c r="A4" s="1">
        <v>43905</v>
      </c>
      <c r="B4">
        <v>22.014924041470131</v>
      </c>
      <c r="C4">
        <v>27</v>
      </c>
      <c r="D4">
        <f t="shared" ref="D4:D37" si="0">C4-B4</f>
        <v>4.985075958529869</v>
      </c>
    </row>
    <row r="5" spans="1:4" x14ac:dyDescent="0.3">
      <c r="A5" s="1">
        <v>43906</v>
      </c>
      <c r="B5">
        <v>28.827554026844624</v>
      </c>
      <c r="C5">
        <v>43</v>
      </c>
      <c r="D5">
        <f t="shared" si="0"/>
        <v>14.172445973155376</v>
      </c>
    </row>
    <row r="6" spans="1:4" x14ac:dyDescent="0.3">
      <c r="A6" s="1">
        <v>43907</v>
      </c>
      <c r="B6">
        <v>35.535729186063456</v>
      </c>
      <c r="C6">
        <v>50</v>
      </c>
      <c r="D6">
        <f t="shared" si="0"/>
        <v>14.464270813936544</v>
      </c>
    </row>
    <row r="7" spans="1:4" x14ac:dyDescent="0.3">
      <c r="A7" s="1">
        <v>43908</v>
      </c>
      <c r="B7">
        <v>43.208049486299757</v>
      </c>
      <c r="C7">
        <v>59</v>
      </c>
      <c r="D7">
        <f t="shared" si="0"/>
        <v>15.791950513700243</v>
      </c>
    </row>
    <row r="8" spans="1:4" x14ac:dyDescent="0.3">
      <c r="A8" s="1">
        <v>43909</v>
      </c>
      <c r="B8">
        <v>50.798246921944596</v>
      </c>
      <c r="C8">
        <v>72</v>
      </c>
      <c r="D8">
        <f t="shared" si="0"/>
        <v>21.201753078055404</v>
      </c>
    </row>
    <row r="9" spans="1:4" x14ac:dyDescent="0.3">
      <c r="A9" s="32">
        <v>43910</v>
      </c>
      <c r="B9">
        <v>57.581715241182074</v>
      </c>
      <c r="C9">
        <v>76</v>
      </c>
      <c r="D9">
        <f t="shared" si="0"/>
        <v>18.418284758817926</v>
      </c>
    </row>
    <row r="10" spans="1:4" x14ac:dyDescent="0.3">
      <c r="A10" s="1">
        <v>43911</v>
      </c>
      <c r="B10">
        <v>64.439953786101</v>
      </c>
      <c r="C10">
        <v>81</v>
      </c>
      <c r="D10">
        <f t="shared" si="0"/>
        <v>16.560046213899</v>
      </c>
    </row>
    <row r="11" spans="1:4" x14ac:dyDescent="0.3">
      <c r="A11" s="1">
        <v>43912</v>
      </c>
      <c r="B11">
        <v>71.411982904569427</v>
      </c>
      <c r="C11">
        <v>96</v>
      </c>
      <c r="D11">
        <f t="shared" si="0"/>
        <v>24.588017095430573</v>
      </c>
    </row>
    <row r="12" spans="1:4" x14ac:dyDescent="0.3">
      <c r="A12" s="1">
        <v>43913</v>
      </c>
      <c r="B12">
        <v>80.67724430573017</v>
      </c>
      <c r="C12">
        <v>101</v>
      </c>
      <c r="D12">
        <f t="shared" si="0"/>
        <v>20.32275569426983</v>
      </c>
    </row>
    <row r="13" spans="1:4" x14ac:dyDescent="0.3">
      <c r="A13" s="1">
        <v>43914</v>
      </c>
      <c r="B13">
        <v>89.267400379947588</v>
      </c>
      <c r="C13">
        <v>101</v>
      </c>
      <c r="D13">
        <f t="shared" si="0"/>
        <v>11.732599620052412</v>
      </c>
    </row>
    <row r="14" spans="1:4" x14ac:dyDescent="0.3">
      <c r="A14" s="1">
        <v>43915</v>
      </c>
      <c r="B14">
        <v>98.147024265059912</v>
      </c>
      <c r="C14">
        <v>105</v>
      </c>
      <c r="D14">
        <f t="shared" si="0"/>
        <v>6.8529757349400882</v>
      </c>
    </row>
    <row r="15" spans="1:4" x14ac:dyDescent="0.3">
      <c r="A15" s="1">
        <v>43916</v>
      </c>
      <c r="B15">
        <v>107.17408795361547</v>
      </c>
      <c r="C15">
        <v>105</v>
      </c>
      <c r="D15">
        <f t="shared" si="0"/>
        <v>-2.1740879536154694</v>
      </c>
    </row>
    <row r="16" spans="1:4" x14ac:dyDescent="0.3">
      <c r="A16" s="1">
        <v>43917</v>
      </c>
      <c r="B16">
        <v>117.0866789916825</v>
      </c>
      <c r="C16">
        <v>112</v>
      </c>
      <c r="D16">
        <f t="shared" si="0"/>
        <v>-5.0866789916825041</v>
      </c>
    </row>
    <row r="17" spans="1:4" x14ac:dyDescent="0.3">
      <c r="A17" s="1">
        <v>43918</v>
      </c>
      <c r="B17">
        <v>124.94020780718942</v>
      </c>
      <c r="C17">
        <v>116</v>
      </c>
      <c r="D17">
        <f t="shared" si="0"/>
        <v>-8.9402078071894238</v>
      </c>
    </row>
    <row r="18" spans="1:4" x14ac:dyDescent="0.3">
      <c r="A18" s="1">
        <v>43919</v>
      </c>
      <c r="B18">
        <v>131.47685641177537</v>
      </c>
      <c r="C18">
        <v>121</v>
      </c>
      <c r="D18">
        <f t="shared" si="0"/>
        <v>-10.476856411775373</v>
      </c>
    </row>
    <row r="19" spans="1:4" x14ac:dyDescent="0.3">
      <c r="A19" s="1">
        <v>43920</v>
      </c>
      <c r="B19">
        <v>137.41182514043473</v>
      </c>
      <c r="C19">
        <v>142</v>
      </c>
      <c r="D19">
        <f t="shared" si="0"/>
        <v>4.5881748595652709</v>
      </c>
    </row>
    <row r="20" spans="1:4" x14ac:dyDescent="0.3">
      <c r="A20" s="1">
        <v>43921</v>
      </c>
      <c r="B20">
        <v>144.46130382792171</v>
      </c>
      <c r="C20">
        <v>145</v>
      </c>
      <c r="D20">
        <f t="shared" si="0"/>
        <v>0.53869617207828924</v>
      </c>
    </row>
    <row r="21" spans="1:4" x14ac:dyDescent="0.3">
      <c r="A21" s="1">
        <v>43922</v>
      </c>
      <c r="B21">
        <v>150.2939936901015</v>
      </c>
      <c r="C21">
        <v>150</v>
      </c>
      <c r="D21">
        <f t="shared" si="0"/>
        <v>-0.29399369010150167</v>
      </c>
    </row>
    <row r="22" spans="1:4" x14ac:dyDescent="0.3">
      <c r="A22" s="1">
        <v>43923</v>
      </c>
      <c r="B22">
        <v>155.90598883785319</v>
      </c>
      <c r="C22">
        <v>158</v>
      </c>
      <c r="D22">
        <f t="shared" si="0"/>
        <v>2.0940111621468134</v>
      </c>
    </row>
    <row r="23" spans="1:4" x14ac:dyDescent="0.3">
      <c r="A23" s="1">
        <v>43924</v>
      </c>
      <c r="B23">
        <v>162.5589245507982</v>
      </c>
      <c r="C23">
        <v>165</v>
      </c>
      <c r="D23">
        <f t="shared" si="0"/>
        <v>2.4410754492018043</v>
      </c>
    </row>
    <row r="24" spans="1:4" x14ac:dyDescent="0.3">
      <c r="A24" s="1">
        <v>43925</v>
      </c>
      <c r="B24">
        <v>168.41035509799823</v>
      </c>
      <c r="C24">
        <v>175</v>
      </c>
      <c r="D24">
        <f t="shared" si="0"/>
        <v>6.5896449020017656</v>
      </c>
    </row>
    <row r="25" spans="1:4" x14ac:dyDescent="0.3">
      <c r="A25" s="1">
        <v>43926</v>
      </c>
      <c r="B25">
        <v>174.42906392484184</v>
      </c>
      <c r="C25">
        <v>177</v>
      </c>
      <c r="D25">
        <f t="shared" si="0"/>
        <v>2.5709360751581585</v>
      </c>
    </row>
    <row r="26" spans="1:4" x14ac:dyDescent="0.3">
      <c r="A26" s="1">
        <v>43927</v>
      </c>
      <c r="B26">
        <v>180.00313222059236</v>
      </c>
      <c r="C26">
        <v>184</v>
      </c>
      <c r="D26">
        <f t="shared" si="0"/>
        <v>3.996867779407637</v>
      </c>
    </row>
    <row r="27" spans="1:4" x14ac:dyDescent="0.3">
      <c r="A27" s="1">
        <v>43928</v>
      </c>
      <c r="B27">
        <v>185.07729289940875</v>
      </c>
      <c r="C27">
        <v>188</v>
      </c>
      <c r="D27">
        <f t="shared" si="0"/>
        <v>2.9227071005912535</v>
      </c>
    </row>
    <row r="28" spans="1:4" x14ac:dyDescent="0.3">
      <c r="A28" s="1">
        <v>43929</v>
      </c>
      <c r="B28">
        <v>190.05016297101733</v>
      </c>
      <c r="C28">
        <v>189</v>
      </c>
      <c r="D28">
        <f t="shared" si="0"/>
        <v>-1.050162971017329</v>
      </c>
    </row>
    <row r="29" spans="1:4" x14ac:dyDescent="0.3">
      <c r="A29" s="1">
        <v>43930</v>
      </c>
      <c r="B29">
        <v>194.21119438820585</v>
      </c>
      <c r="C29">
        <v>189</v>
      </c>
      <c r="D29">
        <f t="shared" si="0"/>
        <v>-5.211194388205854</v>
      </c>
    </row>
    <row r="30" spans="1:4" x14ac:dyDescent="0.3">
      <c r="A30" s="1">
        <v>43931</v>
      </c>
      <c r="B30">
        <v>199.39870002083254</v>
      </c>
      <c r="C30">
        <v>197</v>
      </c>
      <c r="D30">
        <f t="shared" si="0"/>
        <v>-2.3987000208325355</v>
      </c>
    </row>
    <row r="31" spans="1:4" x14ac:dyDescent="0.3">
      <c r="A31" s="1">
        <v>43932</v>
      </c>
      <c r="B31">
        <v>205.0466138642293</v>
      </c>
      <c r="C31">
        <v>209</v>
      </c>
      <c r="D31">
        <f t="shared" si="0"/>
        <v>3.9533861357706996</v>
      </c>
    </row>
    <row r="32" spans="1:4" x14ac:dyDescent="0.3">
      <c r="A32" s="1">
        <v>43933</v>
      </c>
      <c r="B32">
        <v>211.11052978058024</v>
      </c>
      <c r="C32">
        <v>216</v>
      </c>
      <c r="D32">
        <f t="shared" si="0"/>
        <v>4.8894702194197635</v>
      </c>
    </row>
    <row r="33" spans="1:4" x14ac:dyDescent="0.3">
      <c r="A33" s="1">
        <v>43934</v>
      </c>
      <c r="B33">
        <v>216.94865670682972</v>
      </c>
      <c r="C33">
        <v>232</v>
      </c>
      <c r="D33">
        <f t="shared" si="0"/>
        <v>15.051343293170277</v>
      </c>
    </row>
    <row r="34" spans="1:4" x14ac:dyDescent="0.3">
      <c r="A34" s="1">
        <v>43935</v>
      </c>
      <c r="B34">
        <v>221.63908103649862</v>
      </c>
      <c r="C34">
        <v>237</v>
      </c>
      <c r="D34">
        <f t="shared" si="0"/>
        <v>15.360918963501376</v>
      </c>
    </row>
    <row r="35" spans="1:4" x14ac:dyDescent="0.3">
      <c r="A35" s="1">
        <v>43936</v>
      </c>
      <c r="B35">
        <v>227.10279284915353</v>
      </c>
      <c r="C35">
        <v>237</v>
      </c>
      <c r="D35">
        <f t="shared" si="0"/>
        <v>9.8972071508464694</v>
      </c>
    </row>
    <row r="36" spans="1:4" x14ac:dyDescent="0.3">
      <c r="A36" s="1">
        <v>43937</v>
      </c>
      <c r="B36">
        <v>233.25884754855943</v>
      </c>
      <c r="C36">
        <v>243</v>
      </c>
      <c r="D36">
        <f t="shared" si="0"/>
        <v>9.7411524514405698</v>
      </c>
    </row>
    <row r="37" spans="1:4" x14ac:dyDescent="0.3">
      <c r="A37" s="1">
        <v>43938</v>
      </c>
      <c r="B37">
        <v>239.56083189973882</v>
      </c>
      <c r="C37">
        <v>253</v>
      </c>
      <c r="D37">
        <f t="shared" si="0"/>
        <v>13.439168100261185</v>
      </c>
    </row>
    <row r="38" spans="1:4" x14ac:dyDescent="0.3">
      <c r="A38" s="1">
        <v>43939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12" workbookViewId="0">
      <selection activeCell="C1" activeCellId="1" sqref="E1:F35 C1:C35"/>
    </sheetView>
  </sheetViews>
  <sheetFormatPr defaultRowHeight="14.4" x14ac:dyDescent="0.3"/>
  <sheetData>
    <row r="1" spans="1:6" x14ac:dyDescent="0.3">
      <c r="A1">
        <v>43904</v>
      </c>
      <c r="B1">
        <v>15.877189278110741</v>
      </c>
      <c r="C1">
        <v>17</v>
      </c>
      <c r="D1">
        <v>1.1228107218892589</v>
      </c>
      <c r="E1">
        <f>ROUND(B1,0)</f>
        <v>16</v>
      </c>
      <c r="F1">
        <f>C1-E1</f>
        <v>1</v>
      </c>
    </row>
    <row r="2" spans="1:6" x14ac:dyDescent="0.3">
      <c r="A2">
        <v>43905</v>
      </c>
      <c r="B2">
        <v>22.014924041470131</v>
      </c>
      <c r="C2">
        <v>27</v>
      </c>
      <c r="D2">
        <v>4.985075958529869</v>
      </c>
      <c r="E2">
        <f t="shared" ref="E2:E35" si="0">ROUND(B2,0)</f>
        <v>22</v>
      </c>
      <c r="F2">
        <f t="shared" ref="F2:F35" si="1">C2-E2</f>
        <v>5</v>
      </c>
    </row>
    <row r="3" spans="1:6" x14ac:dyDescent="0.3">
      <c r="A3">
        <v>43906</v>
      </c>
      <c r="B3">
        <v>28.827554026844624</v>
      </c>
      <c r="C3">
        <v>43</v>
      </c>
      <c r="D3">
        <v>14.172445973155376</v>
      </c>
      <c r="E3">
        <f t="shared" si="0"/>
        <v>29</v>
      </c>
      <c r="F3">
        <f t="shared" si="1"/>
        <v>14</v>
      </c>
    </row>
    <row r="4" spans="1:6" x14ac:dyDescent="0.3">
      <c r="A4">
        <v>43907</v>
      </c>
      <c r="B4">
        <v>35.535729186063456</v>
      </c>
      <c r="C4">
        <v>50</v>
      </c>
      <c r="D4">
        <v>14.464270813936544</v>
      </c>
      <c r="E4">
        <f t="shared" si="0"/>
        <v>36</v>
      </c>
      <c r="F4">
        <f t="shared" si="1"/>
        <v>14</v>
      </c>
    </row>
    <row r="5" spans="1:6" x14ac:dyDescent="0.3">
      <c r="A5">
        <v>43908</v>
      </c>
      <c r="B5">
        <v>43.208049486299757</v>
      </c>
      <c r="C5">
        <v>59</v>
      </c>
      <c r="D5">
        <v>15.791950513700243</v>
      </c>
      <c r="E5">
        <f t="shared" si="0"/>
        <v>43</v>
      </c>
      <c r="F5">
        <f t="shared" si="1"/>
        <v>16</v>
      </c>
    </row>
    <row r="6" spans="1:6" x14ac:dyDescent="0.3">
      <c r="A6">
        <v>43909</v>
      </c>
      <c r="B6">
        <v>50.798246921944596</v>
      </c>
      <c r="C6">
        <v>72</v>
      </c>
      <c r="D6">
        <v>21.201753078055404</v>
      </c>
      <c r="E6">
        <f t="shared" si="0"/>
        <v>51</v>
      </c>
      <c r="F6">
        <f t="shared" si="1"/>
        <v>21</v>
      </c>
    </row>
    <row r="7" spans="1:6" x14ac:dyDescent="0.3">
      <c r="A7">
        <v>43910</v>
      </c>
      <c r="B7">
        <v>57.581715241182074</v>
      </c>
      <c r="C7">
        <v>76</v>
      </c>
      <c r="D7">
        <v>18.418284758817926</v>
      </c>
      <c r="E7">
        <f t="shared" si="0"/>
        <v>58</v>
      </c>
      <c r="F7">
        <f t="shared" si="1"/>
        <v>18</v>
      </c>
    </row>
    <row r="8" spans="1:6" x14ac:dyDescent="0.3">
      <c r="A8">
        <v>43911</v>
      </c>
      <c r="B8">
        <v>64.439953786101</v>
      </c>
      <c r="C8">
        <v>81</v>
      </c>
      <c r="D8">
        <v>16.560046213899</v>
      </c>
      <c r="E8">
        <f t="shared" si="0"/>
        <v>64</v>
      </c>
      <c r="F8">
        <f t="shared" si="1"/>
        <v>17</v>
      </c>
    </row>
    <row r="9" spans="1:6" x14ac:dyDescent="0.3">
      <c r="A9">
        <v>43912</v>
      </c>
      <c r="B9">
        <v>71.411982904569427</v>
      </c>
      <c r="C9">
        <v>96</v>
      </c>
      <c r="D9">
        <v>24.588017095430573</v>
      </c>
      <c r="E9">
        <f t="shared" si="0"/>
        <v>71</v>
      </c>
      <c r="F9">
        <f t="shared" si="1"/>
        <v>25</v>
      </c>
    </row>
    <row r="10" spans="1:6" x14ac:dyDescent="0.3">
      <c r="A10">
        <v>43913</v>
      </c>
      <c r="B10">
        <v>80.67724430573017</v>
      </c>
      <c r="C10">
        <v>101</v>
      </c>
      <c r="D10">
        <v>20.32275569426983</v>
      </c>
      <c r="E10">
        <f t="shared" si="0"/>
        <v>81</v>
      </c>
      <c r="F10">
        <f t="shared" si="1"/>
        <v>20</v>
      </c>
    </row>
    <row r="11" spans="1:6" x14ac:dyDescent="0.3">
      <c r="A11">
        <v>43914</v>
      </c>
      <c r="B11">
        <v>89.267400379947588</v>
      </c>
      <c r="C11">
        <v>101</v>
      </c>
      <c r="D11">
        <v>11.732599620052412</v>
      </c>
      <c r="E11">
        <f t="shared" si="0"/>
        <v>89</v>
      </c>
      <c r="F11">
        <f t="shared" si="1"/>
        <v>12</v>
      </c>
    </row>
    <row r="12" spans="1:6" x14ac:dyDescent="0.3">
      <c r="A12">
        <v>43915</v>
      </c>
      <c r="B12">
        <v>98.147024265059912</v>
      </c>
      <c r="C12">
        <v>105</v>
      </c>
      <c r="D12">
        <v>6.8529757349400882</v>
      </c>
      <c r="E12">
        <f t="shared" si="0"/>
        <v>98</v>
      </c>
      <c r="F12">
        <f t="shared" si="1"/>
        <v>7</v>
      </c>
    </row>
    <row r="13" spans="1:6" x14ac:dyDescent="0.3">
      <c r="A13">
        <v>43916</v>
      </c>
      <c r="B13">
        <v>107.17408795361547</v>
      </c>
      <c r="C13">
        <v>105</v>
      </c>
      <c r="D13">
        <v>-2.1740879536154694</v>
      </c>
      <c r="E13">
        <f t="shared" si="0"/>
        <v>107</v>
      </c>
      <c r="F13">
        <f t="shared" si="1"/>
        <v>-2</v>
      </c>
    </row>
    <row r="14" spans="1:6" x14ac:dyDescent="0.3">
      <c r="A14">
        <v>43917</v>
      </c>
      <c r="B14">
        <v>117.0866789916825</v>
      </c>
      <c r="C14">
        <v>112</v>
      </c>
      <c r="D14">
        <v>-5.0866789916825041</v>
      </c>
      <c r="E14">
        <f t="shared" si="0"/>
        <v>117</v>
      </c>
      <c r="F14">
        <f t="shared" si="1"/>
        <v>-5</v>
      </c>
    </row>
    <row r="15" spans="1:6" x14ac:dyDescent="0.3">
      <c r="A15">
        <v>43918</v>
      </c>
      <c r="B15">
        <v>124.94020780718942</v>
      </c>
      <c r="C15">
        <v>116</v>
      </c>
      <c r="D15">
        <v>-8.9402078071894238</v>
      </c>
      <c r="E15">
        <f t="shared" si="0"/>
        <v>125</v>
      </c>
      <c r="F15">
        <f t="shared" si="1"/>
        <v>-9</v>
      </c>
    </row>
    <row r="16" spans="1:6" x14ac:dyDescent="0.3">
      <c r="A16">
        <v>43919</v>
      </c>
      <c r="B16">
        <v>131.47685641177537</v>
      </c>
      <c r="C16">
        <v>121</v>
      </c>
      <c r="D16">
        <v>-10.476856411775373</v>
      </c>
      <c r="E16">
        <f t="shared" si="0"/>
        <v>131</v>
      </c>
      <c r="F16">
        <f t="shared" si="1"/>
        <v>-10</v>
      </c>
    </row>
    <row r="17" spans="1:6" x14ac:dyDescent="0.3">
      <c r="A17">
        <v>43920</v>
      </c>
      <c r="B17">
        <v>137.41182514043473</v>
      </c>
      <c r="C17">
        <v>142</v>
      </c>
      <c r="D17">
        <v>4.5881748595652709</v>
      </c>
      <c r="E17">
        <f t="shared" si="0"/>
        <v>137</v>
      </c>
      <c r="F17">
        <f t="shared" si="1"/>
        <v>5</v>
      </c>
    </row>
    <row r="18" spans="1:6" x14ac:dyDescent="0.3">
      <c r="A18">
        <v>43921</v>
      </c>
      <c r="B18">
        <v>144.46130382792171</v>
      </c>
      <c r="C18">
        <v>145</v>
      </c>
      <c r="D18">
        <v>0.53869617207828924</v>
      </c>
      <c r="E18">
        <f t="shared" si="0"/>
        <v>144</v>
      </c>
      <c r="F18">
        <f t="shared" si="1"/>
        <v>1</v>
      </c>
    </row>
    <row r="19" spans="1:6" x14ac:dyDescent="0.3">
      <c r="A19">
        <v>43922</v>
      </c>
      <c r="B19">
        <v>150.2939936901015</v>
      </c>
      <c r="C19">
        <v>150</v>
      </c>
      <c r="D19">
        <v>-0.29399369010150167</v>
      </c>
      <c r="E19">
        <f t="shared" si="0"/>
        <v>150</v>
      </c>
      <c r="F19">
        <f t="shared" si="1"/>
        <v>0</v>
      </c>
    </row>
    <row r="20" spans="1:6" x14ac:dyDescent="0.3">
      <c r="A20">
        <v>43923</v>
      </c>
      <c r="B20">
        <v>155.90598883785319</v>
      </c>
      <c r="C20">
        <v>158</v>
      </c>
      <c r="D20">
        <v>2.0940111621468134</v>
      </c>
      <c r="E20">
        <f t="shared" si="0"/>
        <v>156</v>
      </c>
      <c r="F20">
        <f t="shared" si="1"/>
        <v>2</v>
      </c>
    </row>
    <row r="21" spans="1:6" x14ac:dyDescent="0.3">
      <c r="A21">
        <v>43924</v>
      </c>
      <c r="B21">
        <v>162.5589245507982</v>
      </c>
      <c r="C21">
        <v>165</v>
      </c>
      <c r="D21">
        <v>2.4410754492018043</v>
      </c>
      <c r="E21">
        <f t="shared" si="0"/>
        <v>163</v>
      </c>
      <c r="F21">
        <f t="shared" si="1"/>
        <v>2</v>
      </c>
    </row>
    <row r="22" spans="1:6" x14ac:dyDescent="0.3">
      <c r="A22">
        <v>43925</v>
      </c>
      <c r="B22">
        <v>168.41035509799823</v>
      </c>
      <c r="C22">
        <v>175</v>
      </c>
      <c r="D22">
        <v>6.5896449020017656</v>
      </c>
      <c r="E22">
        <f t="shared" si="0"/>
        <v>168</v>
      </c>
      <c r="F22">
        <f t="shared" si="1"/>
        <v>7</v>
      </c>
    </row>
    <row r="23" spans="1:6" x14ac:dyDescent="0.3">
      <c r="A23">
        <v>43926</v>
      </c>
      <c r="B23">
        <v>174.42906392484184</v>
      </c>
      <c r="C23">
        <v>177</v>
      </c>
      <c r="D23">
        <v>2.5709360751581585</v>
      </c>
      <c r="E23">
        <f t="shared" si="0"/>
        <v>174</v>
      </c>
      <c r="F23">
        <f t="shared" si="1"/>
        <v>3</v>
      </c>
    </row>
    <row r="24" spans="1:6" x14ac:dyDescent="0.3">
      <c r="A24">
        <v>43927</v>
      </c>
      <c r="B24">
        <v>180.00313222059236</v>
      </c>
      <c r="C24">
        <v>184</v>
      </c>
      <c r="D24">
        <v>3.996867779407637</v>
      </c>
      <c r="E24">
        <f t="shared" si="0"/>
        <v>180</v>
      </c>
      <c r="F24">
        <f t="shared" si="1"/>
        <v>4</v>
      </c>
    </row>
    <row r="25" spans="1:6" x14ac:dyDescent="0.3">
      <c r="A25">
        <v>43928</v>
      </c>
      <c r="B25">
        <v>185.07729289940875</v>
      </c>
      <c r="C25">
        <v>188</v>
      </c>
      <c r="D25">
        <v>2.9227071005912535</v>
      </c>
      <c r="E25">
        <f t="shared" si="0"/>
        <v>185</v>
      </c>
      <c r="F25">
        <f t="shared" si="1"/>
        <v>3</v>
      </c>
    </row>
    <row r="26" spans="1:6" x14ac:dyDescent="0.3">
      <c r="A26">
        <v>43929</v>
      </c>
      <c r="B26">
        <v>190.05016297101733</v>
      </c>
      <c r="C26">
        <v>189</v>
      </c>
      <c r="D26">
        <v>-1.050162971017329</v>
      </c>
      <c r="E26">
        <f t="shared" si="0"/>
        <v>190</v>
      </c>
      <c r="F26">
        <f t="shared" si="1"/>
        <v>-1</v>
      </c>
    </row>
    <row r="27" spans="1:6" x14ac:dyDescent="0.3">
      <c r="A27">
        <v>43930</v>
      </c>
      <c r="B27">
        <v>194.21119438820585</v>
      </c>
      <c r="C27">
        <v>189</v>
      </c>
      <c r="D27">
        <v>-5.211194388205854</v>
      </c>
      <c r="E27">
        <f t="shared" si="0"/>
        <v>194</v>
      </c>
      <c r="F27">
        <f t="shared" si="1"/>
        <v>-5</v>
      </c>
    </row>
    <row r="28" spans="1:6" x14ac:dyDescent="0.3">
      <c r="A28">
        <v>43931</v>
      </c>
      <c r="B28">
        <v>199.39870002083254</v>
      </c>
      <c r="C28">
        <v>197</v>
      </c>
      <c r="D28">
        <v>-2.3987000208325355</v>
      </c>
      <c r="E28">
        <f t="shared" si="0"/>
        <v>199</v>
      </c>
      <c r="F28">
        <f t="shared" si="1"/>
        <v>-2</v>
      </c>
    </row>
    <row r="29" spans="1:6" x14ac:dyDescent="0.3">
      <c r="A29">
        <v>43932</v>
      </c>
      <c r="B29">
        <v>205.0466138642293</v>
      </c>
      <c r="C29">
        <v>209</v>
      </c>
      <c r="D29">
        <v>3.9533861357706996</v>
      </c>
      <c r="E29">
        <f t="shared" si="0"/>
        <v>205</v>
      </c>
      <c r="F29">
        <f t="shared" si="1"/>
        <v>4</v>
      </c>
    </row>
    <row r="30" spans="1:6" x14ac:dyDescent="0.3">
      <c r="A30">
        <v>43933</v>
      </c>
      <c r="B30">
        <v>211.11052978058024</v>
      </c>
      <c r="C30">
        <v>216</v>
      </c>
      <c r="D30">
        <v>4.8894702194197635</v>
      </c>
      <c r="E30">
        <f t="shared" si="0"/>
        <v>211</v>
      </c>
      <c r="F30">
        <f t="shared" si="1"/>
        <v>5</v>
      </c>
    </row>
    <row r="31" spans="1:6" x14ac:dyDescent="0.3">
      <c r="A31">
        <v>43934</v>
      </c>
      <c r="B31">
        <v>216.94865670682972</v>
      </c>
      <c r="C31">
        <v>232</v>
      </c>
      <c r="D31">
        <v>15.051343293170277</v>
      </c>
      <c r="E31">
        <f t="shared" si="0"/>
        <v>217</v>
      </c>
      <c r="F31">
        <f t="shared" si="1"/>
        <v>15</v>
      </c>
    </row>
    <row r="32" spans="1:6" x14ac:dyDescent="0.3">
      <c r="A32">
        <v>43935</v>
      </c>
      <c r="B32">
        <v>221.63908103649862</v>
      </c>
      <c r="C32">
        <v>237</v>
      </c>
      <c r="D32">
        <v>15.360918963501376</v>
      </c>
      <c r="E32">
        <f t="shared" si="0"/>
        <v>222</v>
      </c>
      <c r="F32">
        <f t="shared" si="1"/>
        <v>15</v>
      </c>
    </row>
    <row r="33" spans="1:6" x14ac:dyDescent="0.3">
      <c r="A33">
        <v>43936</v>
      </c>
      <c r="B33">
        <v>227.10279284915353</v>
      </c>
      <c r="C33">
        <v>237</v>
      </c>
      <c r="D33">
        <v>9.8972071508464694</v>
      </c>
      <c r="E33">
        <f t="shared" si="0"/>
        <v>227</v>
      </c>
      <c r="F33">
        <f t="shared" si="1"/>
        <v>10</v>
      </c>
    </row>
    <row r="34" spans="1:6" x14ac:dyDescent="0.3">
      <c r="A34">
        <v>43937</v>
      </c>
      <c r="B34">
        <v>233.25884754855943</v>
      </c>
      <c r="C34">
        <v>243</v>
      </c>
      <c r="D34">
        <v>9.7411524514405698</v>
      </c>
      <c r="E34">
        <f t="shared" si="0"/>
        <v>233</v>
      </c>
      <c r="F34">
        <f t="shared" si="1"/>
        <v>10</v>
      </c>
    </row>
    <row r="35" spans="1:6" x14ac:dyDescent="0.3">
      <c r="A35">
        <v>43938</v>
      </c>
      <c r="B35">
        <v>239.56083189973882</v>
      </c>
      <c r="C35">
        <v>253</v>
      </c>
      <c r="D35">
        <v>13.439168100261185</v>
      </c>
      <c r="E35">
        <f t="shared" si="0"/>
        <v>240</v>
      </c>
      <c r="F35">
        <f t="shared" si="1"/>
        <v>13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selection activeCell="E26" sqref="E26"/>
    </sheetView>
  </sheetViews>
  <sheetFormatPr defaultRowHeight="14.4" x14ac:dyDescent="0.3"/>
  <cols>
    <col min="4" max="4" width="11.33203125" customWidth="1"/>
  </cols>
  <sheetData>
    <row r="1" spans="1:4" x14ac:dyDescent="0.3">
      <c r="A1" s="39" t="s">
        <v>28</v>
      </c>
      <c r="B1" s="39" t="s">
        <v>25</v>
      </c>
      <c r="C1" s="39" t="s">
        <v>26</v>
      </c>
      <c r="D1" s="39" t="s">
        <v>27</v>
      </c>
    </row>
    <row r="2" spans="1:4" x14ac:dyDescent="0.3">
      <c r="A2" s="36">
        <v>43904</v>
      </c>
      <c r="B2" s="34">
        <v>17</v>
      </c>
      <c r="C2" s="34">
        <v>16</v>
      </c>
      <c r="D2" s="34">
        <v>1</v>
      </c>
    </row>
    <row r="3" spans="1:4" x14ac:dyDescent="0.3">
      <c r="A3" s="35">
        <v>43905</v>
      </c>
      <c r="B3" s="34">
        <v>27</v>
      </c>
      <c r="C3" s="34">
        <v>22</v>
      </c>
      <c r="D3" s="34">
        <v>5</v>
      </c>
    </row>
    <row r="4" spans="1:4" x14ac:dyDescent="0.3">
      <c r="A4" s="35">
        <v>43906</v>
      </c>
      <c r="B4" s="34">
        <v>43</v>
      </c>
      <c r="C4" s="34">
        <v>29</v>
      </c>
      <c r="D4" s="34">
        <v>14</v>
      </c>
    </row>
    <row r="5" spans="1:4" x14ac:dyDescent="0.3">
      <c r="A5" s="35">
        <v>43907</v>
      </c>
      <c r="B5" s="34">
        <v>50</v>
      </c>
      <c r="C5" s="34">
        <v>36</v>
      </c>
      <c r="D5" s="34">
        <v>14</v>
      </c>
    </row>
    <row r="6" spans="1:4" x14ac:dyDescent="0.3">
      <c r="A6" s="35">
        <v>43908</v>
      </c>
      <c r="B6" s="34">
        <v>59</v>
      </c>
      <c r="C6" s="34">
        <v>43</v>
      </c>
      <c r="D6" s="34">
        <v>16</v>
      </c>
    </row>
    <row r="7" spans="1:4" x14ac:dyDescent="0.3">
      <c r="A7" s="35">
        <v>43909</v>
      </c>
      <c r="B7" s="34">
        <v>72</v>
      </c>
      <c r="C7" s="34">
        <v>51</v>
      </c>
      <c r="D7" s="34">
        <v>21</v>
      </c>
    </row>
    <row r="8" spans="1:4" x14ac:dyDescent="0.3">
      <c r="A8" s="36">
        <v>43910</v>
      </c>
      <c r="B8" s="34">
        <v>76</v>
      </c>
      <c r="C8" s="34">
        <v>58</v>
      </c>
      <c r="D8" s="34">
        <v>18</v>
      </c>
    </row>
    <row r="9" spans="1:4" x14ac:dyDescent="0.3">
      <c r="A9" s="35">
        <v>43911</v>
      </c>
      <c r="B9" s="34">
        <v>81</v>
      </c>
      <c r="C9" s="34">
        <v>64</v>
      </c>
      <c r="D9" s="34">
        <v>17</v>
      </c>
    </row>
    <row r="10" spans="1:4" x14ac:dyDescent="0.3">
      <c r="A10" s="35">
        <v>43912</v>
      </c>
      <c r="B10" s="34">
        <v>96</v>
      </c>
      <c r="C10" s="34">
        <v>71</v>
      </c>
      <c r="D10" s="34">
        <v>25</v>
      </c>
    </row>
    <row r="11" spans="1:4" x14ac:dyDescent="0.3">
      <c r="A11" s="35">
        <v>43913</v>
      </c>
      <c r="B11" s="34">
        <v>101</v>
      </c>
      <c r="C11" s="34">
        <v>81</v>
      </c>
      <c r="D11" s="34">
        <v>20</v>
      </c>
    </row>
    <row r="12" spans="1:4" x14ac:dyDescent="0.3">
      <c r="A12" s="35">
        <v>43914</v>
      </c>
      <c r="B12" s="34">
        <v>101</v>
      </c>
      <c r="C12" s="34">
        <v>89</v>
      </c>
      <c r="D12" s="34">
        <v>12</v>
      </c>
    </row>
    <row r="13" spans="1:4" x14ac:dyDescent="0.3">
      <c r="A13" s="35">
        <v>43915</v>
      </c>
      <c r="B13" s="34">
        <v>105</v>
      </c>
      <c r="C13" s="34">
        <v>98</v>
      </c>
      <c r="D13" s="34">
        <v>7</v>
      </c>
    </row>
    <row r="14" spans="1:4" x14ac:dyDescent="0.3">
      <c r="A14" s="35">
        <v>43916</v>
      </c>
      <c r="B14" s="34">
        <v>105</v>
      </c>
      <c r="C14" s="34">
        <v>107</v>
      </c>
      <c r="D14" s="34">
        <v>-2</v>
      </c>
    </row>
    <row r="15" spans="1:4" x14ac:dyDescent="0.3">
      <c r="A15" s="35">
        <v>43917</v>
      </c>
      <c r="B15" s="34">
        <v>112</v>
      </c>
      <c r="C15" s="34">
        <v>117</v>
      </c>
      <c r="D15" s="34">
        <v>-5</v>
      </c>
    </row>
    <row r="16" spans="1:4" x14ac:dyDescent="0.3">
      <c r="A16" s="35">
        <v>43918</v>
      </c>
      <c r="B16" s="34">
        <v>116</v>
      </c>
      <c r="C16" s="34">
        <v>125</v>
      </c>
      <c r="D16" s="34">
        <v>-9</v>
      </c>
    </row>
    <row r="17" spans="1:4" x14ac:dyDescent="0.3">
      <c r="A17" s="35">
        <v>43919</v>
      </c>
      <c r="B17" s="34">
        <v>121</v>
      </c>
      <c r="C17" s="34">
        <v>131</v>
      </c>
      <c r="D17" s="34">
        <v>-10</v>
      </c>
    </row>
    <row r="18" spans="1:4" x14ac:dyDescent="0.3">
      <c r="A18" s="35">
        <v>43920</v>
      </c>
      <c r="B18" s="34">
        <v>142</v>
      </c>
      <c r="C18" s="34">
        <v>137</v>
      </c>
      <c r="D18" s="34">
        <v>5</v>
      </c>
    </row>
    <row r="19" spans="1:4" x14ac:dyDescent="0.3">
      <c r="A19" s="35">
        <v>43921</v>
      </c>
      <c r="B19" s="34">
        <v>145</v>
      </c>
      <c r="C19" s="34">
        <v>144</v>
      </c>
      <c r="D19" s="34">
        <v>1</v>
      </c>
    </row>
    <row r="20" spans="1:4" x14ac:dyDescent="0.3">
      <c r="A20" s="35">
        <v>43922</v>
      </c>
      <c r="B20" s="34">
        <v>150</v>
      </c>
      <c r="C20" s="34">
        <v>150</v>
      </c>
      <c r="D20" s="34">
        <v>0</v>
      </c>
    </row>
    <row r="21" spans="1:4" x14ac:dyDescent="0.3">
      <c r="A21" s="35">
        <v>43923</v>
      </c>
      <c r="B21" s="34">
        <v>158</v>
      </c>
      <c r="C21" s="34">
        <v>156</v>
      </c>
      <c r="D21" s="34">
        <v>2</v>
      </c>
    </row>
    <row r="22" spans="1:4" x14ac:dyDescent="0.3">
      <c r="A22" s="35">
        <v>43924</v>
      </c>
      <c r="B22" s="34">
        <v>165</v>
      </c>
      <c r="C22" s="34">
        <v>163</v>
      </c>
      <c r="D22" s="34">
        <v>2</v>
      </c>
    </row>
    <row r="23" spans="1:4" x14ac:dyDescent="0.3">
      <c r="A23" s="35">
        <v>43925</v>
      </c>
      <c r="B23" s="34">
        <v>175</v>
      </c>
      <c r="C23" s="34">
        <v>168</v>
      </c>
      <c r="D23" s="34">
        <v>7</v>
      </c>
    </row>
    <row r="24" spans="1:4" x14ac:dyDescent="0.3">
      <c r="A24" s="35">
        <v>43926</v>
      </c>
      <c r="B24" s="34">
        <v>177</v>
      </c>
      <c r="C24" s="34">
        <v>174</v>
      </c>
      <c r="D24" s="34">
        <v>3</v>
      </c>
    </row>
    <row r="25" spans="1:4" x14ac:dyDescent="0.3">
      <c r="A25" s="35">
        <v>43927</v>
      </c>
      <c r="B25" s="34">
        <v>184</v>
      </c>
      <c r="C25" s="34">
        <v>180</v>
      </c>
      <c r="D25" s="34">
        <v>4</v>
      </c>
    </row>
    <row r="26" spans="1:4" x14ac:dyDescent="0.3">
      <c r="A26" s="35">
        <v>43928</v>
      </c>
      <c r="B26" s="34">
        <v>188</v>
      </c>
      <c r="C26" s="34">
        <v>185</v>
      </c>
      <c r="D26" s="34">
        <v>3</v>
      </c>
    </row>
    <row r="27" spans="1:4" x14ac:dyDescent="0.3">
      <c r="A27" s="35">
        <v>43929</v>
      </c>
      <c r="B27" s="34">
        <v>189</v>
      </c>
      <c r="C27" s="34">
        <v>190</v>
      </c>
      <c r="D27" s="34">
        <v>-1</v>
      </c>
    </row>
    <row r="28" spans="1:4" x14ac:dyDescent="0.3">
      <c r="A28" s="35">
        <v>43930</v>
      </c>
      <c r="B28" s="34">
        <v>189</v>
      </c>
      <c r="C28" s="34">
        <v>194</v>
      </c>
      <c r="D28" s="34">
        <v>-5</v>
      </c>
    </row>
    <row r="29" spans="1:4" x14ac:dyDescent="0.3">
      <c r="A29" s="35">
        <v>43931</v>
      </c>
      <c r="B29" s="34">
        <v>197</v>
      </c>
      <c r="C29" s="34">
        <v>199</v>
      </c>
      <c r="D29" s="34">
        <v>-2</v>
      </c>
    </row>
    <row r="30" spans="1:4" x14ac:dyDescent="0.3">
      <c r="A30" s="35">
        <v>43932</v>
      </c>
      <c r="B30" s="34">
        <v>209</v>
      </c>
      <c r="C30" s="34">
        <v>205</v>
      </c>
      <c r="D30" s="34">
        <v>4</v>
      </c>
    </row>
    <row r="31" spans="1:4" x14ac:dyDescent="0.3">
      <c r="A31" s="35">
        <v>43933</v>
      </c>
      <c r="B31" s="34">
        <v>216</v>
      </c>
      <c r="C31" s="34">
        <v>211</v>
      </c>
      <c r="D31" s="34">
        <v>5</v>
      </c>
    </row>
    <row r="32" spans="1:4" x14ac:dyDescent="0.3">
      <c r="A32" s="35">
        <v>43934</v>
      </c>
      <c r="B32" s="34">
        <v>232</v>
      </c>
      <c r="C32" s="34">
        <v>217</v>
      </c>
      <c r="D32" s="34">
        <v>15</v>
      </c>
    </row>
    <row r="33" spans="1:4" x14ac:dyDescent="0.3">
      <c r="A33" s="35">
        <v>43935</v>
      </c>
      <c r="B33" s="34">
        <v>237</v>
      </c>
      <c r="C33" s="34">
        <v>222</v>
      </c>
      <c r="D33" s="34">
        <v>15</v>
      </c>
    </row>
    <row r="34" spans="1:4" x14ac:dyDescent="0.3">
      <c r="A34" s="35">
        <v>43936</v>
      </c>
      <c r="B34" s="34">
        <v>237</v>
      </c>
      <c r="C34" s="34">
        <v>227</v>
      </c>
      <c r="D34" s="34">
        <v>10</v>
      </c>
    </row>
    <row r="35" spans="1:4" x14ac:dyDescent="0.3">
      <c r="A35" s="35">
        <v>43937</v>
      </c>
      <c r="B35" s="34">
        <v>243</v>
      </c>
      <c r="C35" s="34">
        <v>233</v>
      </c>
      <c r="D35" s="34">
        <v>10</v>
      </c>
    </row>
    <row r="36" spans="1:4" x14ac:dyDescent="0.3">
      <c r="A36" s="35">
        <v>43938</v>
      </c>
      <c r="B36" s="34">
        <v>253</v>
      </c>
      <c r="C36" s="34">
        <v>240</v>
      </c>
      <c r="D36" s="34">
        <v>13</v>
      </c>
    </row>
    <row r="37" spans="1:4" x14ac:dyDescent="0.3">
      <c r="D37">
        <f>SUM(D2:D36)</f>
        <v>235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7"/>
  <sheetViews>
    <sheetView topLeftCell="A4" workbookViewId="0">
      <selection activeCell="E5" sqref="E5"/>
    </sheetView>
  </sheetViews>
  <sheetFormatPr defaultRowHeight="14.4" x14ac:dyDescent="0.3"/>
  <cols>
    <col min="2" max="2" width="27.44140625" customWidth="1"/>
  </cols>
  <sheetData>
    <row r="2" spans="1:9" x14ac:dyDescent="0.3">
      <c r="B2" s="45" t="s">
        <v>30</v>
      </c>
      <c r="C2" s="45"/>
      <c r="D2" s="45"/>
      <c r="E2" s="45"/>
      <c r="F2" s="45"/>
      <c r="G2" s="45"/>
      <c r="H2" s="45"/>
      <c r="I2" s="45"/>
    </row>
    <row r="4" spans="1:9" x14ac:dyDescent="0.3">
      <c r="A4" t="s">
        <v>31</v>
      </c>
      <c r="B4" t="s">
        <v>32</v>
      </c>
      <c r="C4" t="s">
        <v>33</v>
      </c>
      <c r="D4" t="s">
        <v>34</v>
      </c>
      <c r="E4" t="s">
        <v>49</v>
      </c>
      <c r="F4" t="s">
        <v>35</v>
      </c>
    </row>
    <row r="5" spans="1:9" x14ac:dyDescent="0.3">
      <c r="A5">
        <v>1</v>
      </c>
      <c r="B5" t="s">
        <v>36</v>
      </c>
      <c r="C5">
        <v>120</v>
      </c>
      <c r="D5">
        <v>110</v>
      </c>
      <c r="F5">
        <f>C5-D5</f>
        <v>10</v>
      </c>
    </row>
    <row r="6" spans="1:9" x14ac:dyDescent="0.3">
      <c r="A6">
        <v>2</v>
      </c>
      <c r="B6" t="s">
        <v>37</v>
      </c>
      <c r="C6">
        <v>110</v>
      </c>
      <c r="D6">
        <v>115</v>
      </c>
      <c r="F6">
        <f t="shared" ref="F6:F16" si="0">C6-D6</f>
        <v>-5</v>
      </c>
    </row>
    <row r="7" spans="1:9" x14ac:dyDescent="0.3">
      <c r="A7">
        <v>3</v>
      </c>
      <c r="B7" t="s">
        <v>38</v>
      </c>
      <c r="C7">
        <v>90</v>
      </c>
      <c r="D7">
        <v>23</v>
      </c>
      <c r="F7">
        <f t="shared" si="0"/>
        <v>67</v>
      </c>
    </row>
    <row r="8" spans="1:9" x14ac:dyDescent="0.3">
      <c r="A8">
        <v>4</v>
      </c>
      <c r="B8" t="s">
        <v>39</v>
      </c>
      <c r="C8">
        <v>49</v>
      </c>
      <c r="D8">
        <v>45</v>
      </c>
      <c r="F8">
        <f t="shared" si="0"/>
        <v>4</v>
      </c>
    </row>
    <row r="9" spans="1:9" x14ac:dyDescent="0.3">
      <c r="A9">
        <v>5</v>
      </c>
      <c r="B9" t="s">
        <v>40</v>
      </c>
      <c r="C9">
        <v>51</v>
      </c>
      <c r="D9">
        <v>50</v>
      </c>
      <c r="F9">
        <f t="shared" si="0"/>
        <v>1</v>
      </c>
    </row>
    <row r="10" spans="1:9" x14ac:dyDescent="0.3">
      <c r="A10">
        <v>6</v>
      </c>
      <c r="B10" t="s">
        <v>41</v>
      </c>
      <c r="C10">
        <v>186</v>
      </c>
      <c r="D10">
        <v>156</v>
      </c>
      <c r="F10">
        <f t="shared" si="0"/>
        <v>30</v>
      </c>
    </row>
    <row r="11" spans="1:9" x14ac:dyDescent="0.3">
      <c r="A11">
        <v>7</v>
      </c>
      <c r="B11" t="s">
        <v>42</v>
      </c>
      <c r="C11">
        <v>90</v>
      </c>
      <c r="D11">
        <v>69</v>
      </c>
      <c r="F11">
        <f t="shared" si="0"/>
        <v>21</v>
      </c>
    </row>
    <row r="12" spans="1:9" x14ac:dyDescent="0.3">
      <c r="A12">
        <v>8</v>
      </c>
      <c r="B12" t="s">
        <v>43</v>
      </c>
      <c r="C12">
        <v>200</v>
      </c>
      <c r="D12">
        <v>211</v>
      </c>
      <c r="F12">
        <f t="shared" si="0"/>
        <v>-11</v>
      </c>
    </row>
    <row r="13" spans="1:9" x14ac:dyDescent="0.3">
      <c r="A13">
        <v>9</v>
      </c>
      <c r="B13" t="s">
        <v>44</v>
      </c>
      <c r="C13">
        <v>96</v>
      </c>
      <c r="D13">
        <v>70</v>
      </c>
      <c r="F13">
        <f t="shared" si="0"/>
        <v>26</v>
      </c>
    </row>
    <row r="14" spans="1:9" x14ac:dyDescent="0.3">
      <c r="A14">
        <v>10</v>
      </c>
      <c r="B14" t="s">
        <v>45</v>
      </c>
      <c r="C14">
        <v>400</v>
      </c>
      <c r="D14">
        <v>158</v>
      </c>
      <c r="F14">
        <f t="shared" si="0"/>
        <v>242</v>
      </c>
    </row>
    <row r="15" spans="1:9" x14ac:dyDescent="0.3">
      <c r="A15">
        <v>11</v>
      </c>
      <c r="B15" t="s">
        <v>46</v>
      </c>
      <c r="C15">
        <v>100</v>
      </c>
      <c r="D15">
        <v>80</v>
      </c>
      <c r="F15">
        <f t="shared" si="0"/>
        <v>20</v>
      </c>
    </row>
    <row r="16" spans="1:9" x14ac:dyDescent="0.3">
      <c r="A16">
        <v>12</v>
      </c>
      <c r="B16" t="s">
        <v>47</v>
      </c>
      <c r="C16">
        <v>60</v>
      </c>
      <c r="D16">
        <v>46</v>
      </c>
      <c r="F16">
        <f t="shared" si="0"/>
        <v>14</v>
      </c>
    </row>
    <row r="17" spans="2:3" x14ac:dyDescent="0.3">
      <c r="B17" t="s">
        <v>48</v>
      </c>
      <c r="C17">
        <v>1552</v>
      </c>
    </row>
  </sheetData>
  <mergeCells count="1">
    <mergeCell ref="B2:I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opLeftCell="A29" workbookViewId="0">
      <selection activeCell="A35" sqref="A35:C50"/>
    </sheetView>
  </sheetViews>
  <sheetFormatPr defaultRowHeight="14.4" x14ac:dyDescent="0.3"/>
  <cols>
    <col min="2" max="2" width="18.33203125" customWidth="1"/>
    <col min="3" max="3" width="18.44140625" customWidth="1"/>
  </cols>
  <sheetData>
    <row r="1" spans="1:3" x14ac:dyDescent="0.3">
      <c r="A1" t="s">
        <v>28</v>
      </c>
      <c r="B1" t="s">
        <v>50</v>
      </c>
      <c r="C1" t="s">
        <v>25</v>
      </c>
    </row>
    <row r="2" spans="1:3" x14ac:dyDescent="0.3">
      <c r="A2" s="35">
        <v>44111</v>
      </c>
      <c r="B2">
        <v>207</v>
      </c>
      <c r="C2">
        <v>207</v>
      </c>
    </row>
    <row r="3" spans="1:3" x14ac:dyDescent="0.3">
      <c r="A3" s="35">
        <v>44112</v>
      </c>
      <c r="B3">
        <v>229.94503871014172</v>
      </c>
      <c r="C3">
        <v>29</v>
      </c>
    </row>
    <row r="4" spans="1:3" x14ac:dyDescent="0.3">
      <c r="A4" s="35">
        <v>44113</v>
      </c>
      <c r="B4">
        <v>252.0686330549799</v>
      </c>
      <c r="C4">
        <v>35</v>
      </c>
    </row>
    <row r="5" spans="1:3" x14ac:dyDescent="0.3">
      <c r="A5" s="35">
        <v>44114</v>
      </c>
      <c r="B5">
        <v>286.96610092950243</v>
      </c>
      <c r="C5">
        <v>105</v>
      </c>
    </row>
    <row r="6" spans="1:3" x14ac:dyDescent="0.3">
      <c r="A6" s="35">
        <v>44115</v>
      </c>
      <c r="B6">
        <v>232.13812333651126</v>
      </c>
      <c r="C6">
        <v>124</v>
      </c>
    </row>
    <row r="7" spans="1:3" x14ac:dyDescent="0.3">
      <c r="A7" s="35">
        <v>44116</v>
      </c>
      <c r="B7">
        <v>227.0765633439409</v>
      </c>
      <c r="C7">
        <v>92</v>
      </c>
    </row>
    <row r="8" spans="1:3" x14ac:dyDescent="0.3">
      <c r="A8" s="35">
        <v>44117</v>
      </c>
      <c r="B8">
        <v>207.15225732938859</v>
      </c>
      <c r="C8">
        <v>194</v>
      </c>
    </row>
    <row r="9" spans="1:3" x14ac:dyDescent="0.3">
      <c r="A9" s="35">
        <v>44118</v>
      </c>
      <c r="B9">
        <v>221.8576329753337</v>
      </c>
      <c r="C9">
        <v>132</v>
      </c>
    </row>
    <row r="10" spans="1:3" x14ac:dyDescent="0.3">
      <c r="A10" s="35">
        <v>44119</v>
      </c>
      <c r="B10">
        <v>211.08905327012147</v>
      </c>
      <c r="C10">
        <v>74</v>
      </c>
    </row>
    <row r="11" spans="1:3" x14ac:dyDescent="0.3">
      <c r="A11" s="35">
        <v>44120</v>
      </c>
      <c r="B11">
        <v>157.3882045671607</v>
      </c>
      <c r="C11">
        <v>110</v>
      </c>
    </row>
    <row r="12" spans="1:3" x14ac:dyDescent="0.3">
      <c r="A12" s="35">
        <v>44121</v>
      </c>
      <c r="B12">
        <v>125.81442348909911</v>
      </c>
      <c r="C12">
        <v>121</v>
      </c>
    </row>
    <row r="13" spans="1:3" x14ac:dyDescent="0.3">
      <c r="A13" s="35">
        <v>44122</v>
      </c>
      <c r="B13">
        <v>134.96253430748862</v>
      </c>
      <c r="C13">
        <v>63</v>
      </c>
    </row>
    <row r="14" spans="1:3" x14ac:dyDescent="0.3">
      <c r="A14" s="35">
        <v>44123</v>
      </c>
      <c r="B14">
        <v>126.98598325148673</v>
      </c>
      <c r="C14">
        <v>87</v>
      </c>
    </row>
    <row r="15" spans="1:3" x14ac:dyDescent="0.3">
      <c r="A15" s="35">
        <v>44124</v>
      </c>
      <c r="B15">
        <v>149.69023394014206</v>
      </c>
      <c r="C15">
        <v>186</v>
      </c>
    </row>
    <row r="16" spans="1:3" x14ac:dyDescent="0.3">
      <c r="A16" s="35">
        <v>44125</v>
      </c>
      <c r="B16">
        <v>192.05532415005143</v>
      </c>
      <c r="C16">
        <v>166</v>
      </c>
    </row>
    <row r="17" spans="1:3" x14ac:dyDescent="0.3">
      <c r="A17" s="35">
        <v>44126</v>
      </c>
      <c r="B17">
        <v>194.88230883380385</v>
      </c>
      <c r="C17">
        <v>309</v>
      </c>
    </row>
    <row r="18" spans="1:3" x14ac:dyDescent="0.3">
      <c r="A18" s="35">
        <v>44127</v>
      </c>
      <c r="B18">
        <v>230.32742594366255</v>
      </c>
      <c r="C18">
        <v>866</v>
      </c>
    </row>
    <row r="19" spans="1:3" x14ac:dyDescent="0.3">
      <c r="A19" s="35">
        <v>44128</v>
      </c>
      <c r="B19">
        <v>243.28604614121159</v>
      </c>
      <c r="C19">
        <v>368</v>
      </c>
    </row>
    <row r="20" spans="1:3" x14ac:dyDescent="0.3">
      <c r="A20" s="35">
        <v>44129</v>
      </c>
      <c r="B20">
        <v>289.07665685339146</v>
      </c>
      <c r="C20">
        <v>351</v>
      </c>
    </row>
    <row r="21" spans="1:3" x14ac:dyDescent="0.3">
      <c r="A21" s="35">
        <v>44130</v>
      </c>
      <c r="B21">
        <v>347.1806162509157</v>
      </c>
      <c r="C21">
        <v>541</v>
      </c>
    </row>
    <row r="22" spans="1:3" x14ac:dyDescent="0.3">
      <c r="A22" s="35">
        <v>44131</v>
      </c>
      <c r="B22">
        <v>339.03379295884724</v>
      </c>
      <c r="C22">
        <v>457</v>
      </c>
    </row>
    <row r="23" spans="1:3" x14ac:dyDescent="0.3">
      <c r="A23" s="35">
        <v>44132</v>
      </c>
      <c r="B23">
        <v>440.791536282376</v>
      </c>
      <c r="C23">
        <v>335</v>
      </c>
    </row>
    <row r="24" spans="1:3" x14ac:dyDescent="0.3">
      <c r="A24" s="35">
        <v>44133</v>
      </c>
      <c r="B24">
        <v>506.90302305920778</v>
      </c>
      <c r="C24">
        <v>586</v>
      </c>
    </row>
    <row r="25" spans="1:3" x14ac:dyDescent="0.3">
      <c r="A25" s="35">
        <v>44134</v>
      </c>
      <c r="B25">
        <v>576.59704956831217</v>
      </c>
      <c r="C25">
        <v>633</v>
      </c>
    </row>
    <row r="26" spans="1:3" x14ac:dyDescent="0.3">
      <c r="A26" s="35">
        <v>44135</v>
      </c>
      <c r="B26">
        <v>586.29241823059624</v>
      </c>
      <c r="C26">
        <v>239</v>
      </c>
    </row>
    <row r="27" spans="1:3" x14ac:dyDescent="0.3">
      <c r="A27" s="35">
        <v>44136</v>
      </c>
      <c r="B27">
        <v>639.39661554334009</v>
      </c>
      <c r="C27">
        <v>397</v>
      </c>
    </row>
    <row r="28" spans="1:3" x14ac:dyDescent="0.3">
      <c r="A28" s="35">
        <v>44137</v>
      </c>
      <c r="B28">
        <v>771.82539106319916</v>
      </c>
      <c r="C28">
        <v>275</v>
      </c>
    </row>
    <row r="29" spans="1:3" x14ac:dyDescent="0.3">
      <c r="A29" s="35">
        <v>44138</v>
      </c>
      <c r="B29">
        <v>873.93976255927043</v>
      </c>
      <c r="C29">
        <v>409</v>
      </c>
    </row>
    <row r="30" spans="1:3" x14ac:dyDescent="0.3">
      <c r="A30" s="35">
        <v>44139</v>
      </c>
      <c r="B30">
        <v>989.25828353492579</v>
      </c>
      <c r="C30">
        <v>443</v>
      </c>
    </row>
    <row r="31" spans="1:3" x14ac:dyDescent="0.3">
      <c r="A31" s="35">
        <v>44140</v>
      </c>
      <c r="B31">
        <v>1141.7236337580864</v>
      </c>
      <c r="C31">
        <v>383</v>
      </c>
    </row>
    <row r="32" spans="1:3" x14ac:dyDescent="0.3">
      <c r="A32" s="35">
        <v>44141</v>
      </c>
      <c r="B32">
        <v>1214.9787917920382</v>
      </c>
      <c r="C32">
        <v>400</v>
      </c>
    </row>
    <row r="33" spans="1:3" x14ac:dyDescent="0.3">
      <c r="A33" s="35">
        <v>44142</v>
      </c>
      <c r="B33">
        <v>1308.1611578382849</v>
      </c>
      <c r="C33">
        <v>449</v>
      </c>
    </row>
    <row r="34" spans="1:3" x14ac:dyDescent="0.3">
      <c r="A34" s="41">
        <v>44143</v>
      </c>
      <c r="B34">
        <v>1323.9386339796861</v>
      </c>
      <c r="C34">
        <v>510</v>
      </c>
    </row>
    <row r="35" spans="1:3" x14ac:dyDescent="0.3">
      <c r="A35" s="42" t="s">
        <v>28</v>
      </c>
      <c r="B35" s="42" t="s">
        <v>50</v>
      </c>
      <c r="C35" s="42" t="s">
        <v>25</v>
      </c>
    </row>
    <row r="36" spans="1:3" x14ac:dyDescent="0.3">
      <c r="A36" s="35">
        <v>44145</v>
      </c>
      <c r="B36" s="34">
        <v>310</v>
      </c>
      <c r="C36" s="34">
        <v>430</v>
      </c>
    </row>
    <row r="37" spans="1:3" x14ac:dyDescent="0.3">
      <c r="A37" s="35">
        <v>44146</v>
      </c>
      <c r="B37" s="34">
        <v>395</v>
      </c>
      <c r="C37" s="34">
        <v>725</v>
      </c>
    </row>
    <row r="38" spans="1:3" x14ac:dyDescent="0.3">
      <c r="A38" s="35">
        <v>44147</v>
      </c>
      <c r="B38" s="34">
        <v>430</v>
      </c>
      <c r="C38" s="34">
        <v>283</v>
      </c>
    </row>
    <row r="39" spans="1:3" x14ac:dyDescent="0.3">
      <c r="A39" s="35">
        <v>44148</v>
      </c>
      <c r="B39" s="34">
        <v>472</v>
      </c>
      <c r="C39" s="34">
        <v>468</v>
      </c>
    </row>
    <row r="40" spans="1:3" x14ac:dyDescent="0.3">
      <c r="A40" s="35">
        <v>44149</v>
      </c>
      <c r="B40" s="34">
        <v>458</v>
      </c>
      <c r="C40" s="34" t="s">
        <v>51</v>
      </c>
    </row>
    <row r="41" spans="1:3" x14ac:dyDescent="0.3">
      <c r="A41" s="35">
        <v>44150</v>
      </c>
      <c r="B41" s="34">
        <v>498</v>
      </c>
      <c r="C41" s="34" t="s">
        <v>51</v>
      </c>
    </row>
    <row r="42" spans="1:3" x14ac:dyDescent="0.3">
      <c r="A42" s="35">
        <v>44151</v>
      </c>
      <c r="B42" s="34">
        <v>472</v>
      </c>
      <c r="C42" s="34" t="s">
        <v>51</v>
      </c>
    </row>
    <row r="43" spans="1:3" x14ac:dyDescent="0.3">
      <c r="A43" s="35">
        <v>44152</v>
      </c>
      <c r="B43" s="34">
        <v>555</v>
      </c>
      <c r="C43" s="34" t="s">
        <v>51</v>
      </c>
    </row>
    <row r="44" spans="1:3" x14ac:dyDescent="0.3">
      <c r="A44" s="35">
        <v>44153</v>
      </c>
      <c r="B44" s="34">
        <v>508</v>
      </c>
      <c r="C44" s="34" t="s">
        <v>51</v>
      </c>
    </row>
    <row r="45" spans="1:3" x14ac:dyDescent="0.3">
      <c r="A45" s="35">
        <v>44154</v>
      </c>
      <c r="B45" s="34">
        <v>549</v>
      </c>
      <c r="C45" s="34" t="s">
        <v>51</v>
      </c>
    </row>
    <row r="46" spans="1:3" x14ac:dyDescent="0.3">
      <c r="A46" s="35">
        <v>44155</v>
      </c>
      <c r="B46" s="34">
        <v>519</v>
      </c>
      <c r="C46" s="34" t="s">
        <v>51</v>
      </c>
    </row>
    <row r="47" spans="1:3" x14ac:dyDescent="0.3">
      <c r="A47" s="35">
        <v>44156</v>
      </c>
      <c r="B47" s="34">
        <v>516</v>
      </c>
      <c r="C47" s="34" t="s">
        <v>51</v>
      </c>
    </row>
    <row r="48" spans="1:3" x14ac:dyDescent="0.3">
      <c r="A48" s="35">
        <v>44157</v>
      </c>
      <c r="B48" s="34">
        <v>598</v>
      </c>
      <c r="C48" s="34" t="s">
        <v>51</v>
      </c>
    </row>
    <row r="49" spans="1:3" x14ac:dyDescent="0.3">
      <c r="A49" s="35">
        <v>44158</v>
      </c>
      <c r="B49" s="34">
        <v>630</v>
      </c>
      <c r="C49" s="34" t="s">
        <v>51</v>
      </c>
    </row>
    <row r="50" spans="1:3" x14ac:dyDescent="0.3">
      <c r="A50" s="35">
        <v>44159</v>
      </c>
      <c r="B50" s="34">
        <v>649</v>
      </c>
      <c r="C50" s="34" t="s">
        <v>51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Sheet7</vt:lpstr>
      <vt:lpstr>Sheet3</vt:lpstr>
      <vt:lpstr>Sheet4</vt:lpstr>
      <vt:lpstr>Sheet5</vt:lpstr>
      <vt:lpstr>Sheet6</vt:lpstr>
      <vt:lpstr>Sheet8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2021-12-22T03:50:41Z</dcterms:modified>
</cp:coreProperties>
</file>